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9040" windowHeight="15840" firstSheet="1" activeTab="1"/>
  </bookViews>
  <sheets>
    <sheet name="ЗП" sheetId="1" state="hidden" r:id="rId1"/>
    <sheet name="Перелік робіт" sheetId="2" r:id="rId2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55" i="2" l="1"/>
  <c r="L60" i="2"/>
  <c r="L64" i="2"/>
  <c r="L71" i="2"/>
  <c r="L76" i="2"/>
  <c r="L79" i="2"/>
  <c r="L86" i="2"/>
  <c r="L91" i="2"/>
  <c r="J55" i="2" l="1"/>
  <c r="J60" i="2"/>
  <c r="J64" i="2"/>
  <c r="J71" i="2"/>
  <c r="J76" i="2"/>
  <c r="J79" i="2"/>
  <c r="J86" i="2"/>
  <c r="J91" i="2"/>
  <c r="P55" i="2" l="1"/>
  <c r="P60" i="2"/>
  <c r="P64" i="2"/>
  <c r="Q64" i="2" s="1"/>
  <c r="P71" i="2"/>
  <c r="Q71" i="2" s="1"/>
  <c r="P76" i="2"/>
  <c r="Q76" i="2" s="1"/>
  <c r="P79" i="2"/>
  <c r="Q79" i="2" s="1"/>
  <c r="P86" i="2"/>
  <c r="Q86" i="2" s="1"/>
  <c r="P91" i="2"/>
  <c r="Q91" i="2" s="1"/>
  <c r="Q55" i="2"/>
  <c r="Q60" i="2"/>
  <c r="I28" i="2" l="1"/>
  <c r="I24" i="2"/>
  <c r="L24" i="2" l="1"/>
  <c r="J24" i="2"/>
  <c r="L28" i="2"/>
  <c r="J28" i="2"/>
  <c r="K28" i="2" s="1"/>
  <c r="D26" i="2"/>
  <c r="H28" i="2" l="1"/>
  <c r="I17" i="2"/>
  <c r="I18" i="2"/>
  <c r="I19" i="2"/>
  <c r="I20" i="2"/>
  <c r="I21" i="2"/>
  <c r="I22" i="2"/>
  <c r="I23" i="2"/>
  <c r="I25" i="2"/>
  <c r="I26" i="2"/>
  <c r="I27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6" i="2"/>
  <c r="I57" i="2"/>
  <c r="I58" i="2"/>
  <c r="I59" i="2"/>
  <c r="I61" i="2"/>
  <c r="I62" i="2"/>
  <c r="I63" i="2"/>
  <c r="I65" i="2"/>
  <c r="I66" i="2"/>
  <c r="I67" i="2"/>
  <c r="I68" i="2"/>
  <c r="I69" i="2"/>
  <c r="I70" i="2"/>
  <c r="I72" i="2"/>
  <c r="I73" i="2"/>
  <c r="I74" i="2"/>
  <c r="I75" i="2"/>
  <c r="I77" i="2"/>
  <c r="I78" i="2"/>
  <c r="I80" i="2"/>
  <c r="I81" i="2"/>
  <c r="I82" i="2"/>
  <c r="I83" i="2"/>
  <c r="I84" i="2"/>
  <c r="I85" i="2"/>
  <c r="I87" i="2"/>
  <c r="I88" i="2"/>
  <c r="I89" i="2"/>
  <c r="I90" i="2"/>
  <c r="I92" i="2"/>
  <c r="I93" i="2"/>
  <c r="I94" i="2"/>
  <c r="I95" i="2"/>
  <c r="I96" i="2"/>
  <c r="D63" i="2"/>
  <c r="D62" i="2"/>
  <c r="D59" i="2"/>
  <c r="D61" i="2" s="1"/>
  <c r="D58" i="2"/>
  <c r="D57" i="2"/>
  <c r="L93" i="2" l="1"/>
  <c r="J93" i="2"/>
  <c r="K93" i="2" s="1"/>
  <c r="L83" i="2"/>
  <c r="J83" i="2"/>
  <c r="H83" i="2" s="1"/>
  <c r="L73" i="2"/>
  <c r="J73" i="2"/>
  <c r="H73" i="2" s="1"/>
  <c r="L68" i="2"/>
  <c r="J68" i="2"/>
  <c r="H68" i="2" s="1"/>
  <c r="L63" i="2"/>
  <c r="J63" i="2"/>
  <c r="H63" i="2" s="1"/>
  <c r="L58" i="2"/>
  <c r="J58" i="2"/>
  <c r="H58" i="2" s="1"/>
  <c r="L53" i="2"/>
  <c r="J53" i="2"/>
  <c r="H53" i="2" s="1"/>
  <c r="L49" i="2"/>
  <c r="J49" i="2"/>
  <c r="K49" i="2" s="1"/>
  <c r="L45" i="2"/>
  <c r="J45" i="2"/>
  <c r="L41" i="2"/>
  <c r="J41" i="2"/>
  <c r="K41" i="2" s="1"/>
  <c r="L37" i="2"/>
  <c r="J37" i="2"/>
  <c r="H37" i="2" s="1"/>
  <c r="L33" i="2"/>
  <c r="J33" i="2"/>
  <c r="H33" i="2" s="1"/>
  <c r="L29" i="2"/>
  <c r="J29" i="2"/>
  <c r="K29" i="2" s="1"/>
  <c r="L23" i="2"/>
  <c r="J23" i="2"/>
  <c r="H23" i="2" s="1"/>
  <c r="L19" i="2"/>
  <c r="J19" i="2"/>
  <c r="K19" i="2" s="1"/>
  <c r="L96" i="2"/>
  <c r="J96" i="2"/>
  <c r="K96" i="2" s="1"/>
  <c r="L92" i="2"/>
  <c r="J92" i="2"/>
  <c r="K92" i="2" s="1"/>
  <c r="K87" i="2"/>
  <c r="L87" i="2"/>
  <c r="J87" i="2"/>
  <c r="H87" i="2" s="1"/>
  <c r="L77" i="2"/>
  <c r="J77" i="2"/>
  <c r="H77" i="2" s="1"/>
  <c r="L72" i="2"/>
  <c r="J72" i="2"/>
  <c r="H72" i="2" s="1"/>
  <c r="L67" i="2"/>
  <c r="J67" i="2"/>
  <c r="H67" i="2" s="1"/>
  <c r="L62" i="2"/>
  <c r="J62" i="2"/>
  <c r="K62" i="2" s="1"/>
  <c r="L57" i="2"/>
  <c r="J57" i="2"/>
  <c r="H57" i="2" s="1"/>
  <c r="L52" i="2"/>
  <c r="J52" i="2"/>
  <c r="K52" i="2" s="1"/>
  <c r="L48" i="2"/>
  <c r="J48" i="2"/>
  <c r="K48" i="2" s="1"/>
  <c r="L44" i="2"/>
  <c r="J44" i="2"/>
  <c r="K44" i="2" s="1"/>
  <c r="L40" i="2"/>
  <c r="J40" i="2"/>
  <c r="K40" i="2" s="1"/>
  <c r="L32" i="2"/>
  <c r="J32" i="2"/>
  <c r="K32" i="2" s="1"/>
  <c r="L22" i="2"/>
  <c r="J22" i="2"/>
  <c r="K22" i="2" s="1"/>
  <c r="L95" i="2"/>
  <c r="J95" i="2"/>
  <c r="L90" i="2"/>
  <c r="J90" i="2"/>
  <c r="K90" i="2" s="1"/>
  <c r="L85" i="2"/>
  <c r="J85" i="2"/>
  <c r="K85" i="2" s="1"/>
  <c r="L81" i="2"/>
  <c r="J81" i="2"/>
  <c r="H81" i="2" s="1"/>
  <c r="L75" i="2"/>
  <c r="J75" i="2"/>
  <c r="H75" i="2" s="1"/>
  <c r="L70" i="2"/>
  <c r="J70" i="2"/>
  <c r="H70" i="2" s="1"/>
  <c r="L66" i="2"/>
  <c r="J66" i="2"/>
  <c r="L61" i="2"/>
  <c r="J61" i="2"/>
  <c r="H61" i="2" s="1"/>
  <c r="L56" i="2"/>
  <c r="J56" i="2"/>
  <c r="L51" i="2"/>
  <c r="J51" i="2"/>
  <c r="H51" i="2" s="1"/>
  <c r="L47" i="2"/>
  <c r="J47" i="2"/>
  <c r="H47" i="2" s="1"/>
  <c r="L43" i="2"/>
  <c r="J43" i="2"/>
  <c r="H43" i="2" s="1"/>
  <c r="L39" i="2"/>
  <c r="J39" i="2"/>
  <c r="H39" i="2" s="1"/>
  <c r="L35" i="2"/>
  <c r="J35" i="2"/>
  <c r="H35" i="2" s="1"/>
  <c r="L31" i="2"/>
  <c r="J31" i="2"/>
  <c r="L26" i="2"/>
  <c r="J26" i="2"/>
  <c r="K26" i="2" s="1"/>
  <c r="L21" i="2"/>
  <c r="J21" i="2"/>
  <c r="H21" i="2" s="1"/>
  <c r="L17" i="2"/>
  <c r="J17" i="2"/>
  <c r="H17" i="2" s="1"/>
  <c r="L88" i="2"/>
  <c r="J88" i="2"/>
  <c r="K88" i="2" s="1"/>
  <c r="L78" i="2"/>
  <c r="J78" i="2"/>
  <c r="H78" i="2" s="1"/>
  <c r="L82" i="2"/>
  <c r="J82" i="2"/>
  <c r="K82" i="2" s="1"/>
  <c r="L36" i="2"/>
  <c r="J36" i="2"/>
  <c r="K36" i="2" s="1"/>
  <c r="L27" i="2"/>
  <c r="J27" i="2"/>
  <c r="H27" i="2" s="1"/>
  <c r="L18" i="2"/>
  <c r="J18" i="2"/>
  <c r="H18" i="2" s="1"/>
  <c r="L94" i="2"/>
  <c r="J94" i="2"/>
  <c r="K94" i="2" s="1"/>
  <c r="L89" i="2"/>
  <c r="J89" i="2"/>
  <c r="H89" i="2" s="1"/>
  <c r="L84" i="2"/>
  <c r="J84" i="2"/>
  <c r="K84" i="2" s="1"/>
  <c r="L80" i="2"/>
  <c r="J80" i="2"/>
  <c r="K80" i="2" s="1"/>
  <c r="L74" i="2"/>
  <c r="J74" i="2"/>
  <c r="K74" i="2" s="1"/>
  <c r="L69" i="2"/>
  <c r="J69" i="2"/>
  <c r="H69" i="2" s="1"/>
  <c r="L65" i="2"/>
  <c r="J65" i="2"/>
  <c r="H65" i="2" s="1"/>
  <c r="L59" i="2"/>
  <c r="J59" i="2"/>
  <c r="K59" i="2" s="1"/>
  <c r="L54" i="2"/>
  <c r="J54" i="2"/>
  <c r="K54" i="2" s="1"/>
  <c r="L50" i="2"/>
  <c r="J50" i="2"/>
  <c r="H50" i="2" s="1"/>
  <c r="L46" i="2"/>
  <c r="J46" i="2"/>
  <c r="K46" i="2" s="1"/>
  <c r="L42" i="2"/>
  <c r="J42" i="2"/>
  <c r="K42" i="2" s="1"/>
  <c r="L38" i="2"/>
  <c r="J38" i="2"/>
  <c r="K38" i="2" s="1"/>
  <c r="L34" i="2"/>
  <c r="J34" i="2"/>
  <c r="K34" i="2" s="1"/>
  <c r="L30" i="2"/>
  <c r="J30" i="2"/>
  <c r="K30" i="2" s="1"/>
  <c r="L25" i="2"/>
  <c r="J25" i="2"/>
  <c r="K25" i="2" s="1"/>
  <c r="L20" i="2"/>
  <c r="J20" i="2"/>
  <c r="K20" i="2" s="1"/>
  <c r="H19" i="2"/>
  <c r="K24" i="2"/>
  <c r="H24" i="2"/>
  <c r="K70" i="2"/>
  <c r="K72" i="2"/>
  <c r="K66" i="2"/>
  <c r="H66" i="2"/>
  <c r="H62" i="2"/>
  <c r="K56" i="2"/>
  <c r="H56" i="2"/>
  <c r="H52" i="2"/>
  <c r="K95" i="2"/>
  <c r="K89" i="2"/>
  <c r="H95" i="2"/>
  <c r="H93" i="2"/>
  <c r="H85" i="2"/>
  <c r="K75" i="2"/>
  <c r="K69" i="2"/>
  <c r="K53" i="2"/>
  <c r="K45" i="2"/>
  <c r="H42" i="2"/>
  <c r="H32" i="2"/>
  <c r="K31" i="2"/>
  <c r="K65" i="2" l="1"/>
  <c r="K77" i="2"/>
  <c r="H26" i="2"/>
  <c r="H46" i="2"/>
  <c r="M46" i="2" s="1"/>
  <c r="H92" i="2"/>
  <c r="K73" i="2"/>
  <c r="K78" i="2"/>
  <c r="K17" i="2"/>
  <c r="M17" i="2" s="1"/>
  <c r="N17" i="2" s="1"/>
  <c r="O17" i="2" s="1"/>
  <c r="P17" i="2" s="1"/>
  <c r="H80" i="2"/>
  <c r="K18" i="2"/>
  <c r="M18" i="2" s="1"/>
  <c r="H40" i="2"/>
  <c r="M40" i="2" s="1"/>
  <c r="H22" i="2"/>
  <c r="M22" i="2" s="1"/>
  <c r="K51" i="2"/>
  <c r="M51" i="2" s="1"/>
  <c r="H96" i="2"/>
  <c r="K61" i="2"/>
  <c r="M61" i="2" s="1"/>
  <c r="N61" i="2" s="1"/>
  <c r="O61" i="2" s="1"/>
  <c r="P61" i="2" s="1"/>
  <c r="Q61" i="2" s="1"/>
  <c r="K68" i="2"/>
  <c r="M68" i="2" s="1"/>
  <c r="H90" i="2"/>
  <c r="M90" i="2" s="1"/>
  <c r="N90" i="2" s="1"/>
  <c r="O90" i="2" s="1"/>
  <c r="H30" i="2"/>
  <c r="K81" i="2"/>
  <c r="H38" i="2"/>
  <c r="M38" i="2" s="1"/>
  <c r="H84" i="2"/>
  <c r="H74" i="2"/>
  <c r="M74" i="2" s="1"/>
  <c r="N74" i="2" s="1"/>
  <c r="O74" i="2" s="1"/>
  <c r="K83" i="2"/>
  <c r="M83" i="2" s="1"/>
  <c r="H94" i="2"/>
  <c r="M94" i="2" s="1"/>
  <c r="H20" i="2"/>
  <c r="M20" i="2" s="1"/>
  <c r="H34" i="2"/>
  <c r="M34" i="2" s="1"/>
  <c r="K63" i="2"/>
  <c r="M63" i="2" s="1"/>
  <c r="N63" i="2" s="1"/>
  <c r="O63" i="2" s="1"/>
  <c r="M73" i="2"/>
  <c r="N73" i="2" s="1"/>
  <c r="O73" i="2" s="1"/>
  <c r="P73" i="2" s="1"/>
  <c r="Q73" i="2" s="1"/>
  <c r="H48" i="2"/>
  <c r="M48" i="2" s="1"/>
  <c r="K57" i="2"/>
  <c r="M57" i="2" s="1"/>
  <c r="N57" i="2" s="1"/>
  <c r="O57" i="2" s="1"/>
  <c r="P57" i="2" s="1"/>
  <c r="Q57" i="2" s="1"/>
  <c r="H82" i="2"/>
  <c r="M82" i="2" s="1"/>
  <c r="N82" i="2" s="1"/>
  <c r="O82" i="2" s="1"/>
  <c r="H88" i="2"/>
  <c r="M88" i="2" s="1"/>
  <c r="N88" i="2" s="1"/>
  <c r="O88" i="2" s="1"/>
  <c r="H59" i="2"/>
  <c r="M59" i="2" s="1"/>
  <c r="N59" i="2" s="1"/>
  <c r="H36" i="2"/>
  <c r="M36" i="2" s="1"/>
  <c r="H44" i="2"/>
  <c r="K67" i="2"/>
  <c r="M67" i="2" s="1"/>
  <c r="N67" i="2" s="1"/>
  <c r="O67" i="2" s="1"/>
  <c r="M65" i="2"/>
  <c r="N65" i="2" s="1"/>
  <c r="O65" i="2" s="1"/>
  <c r="P65" i="2" s="1"/>
  <c r="Q65" i="2" s="1"/>
  <c r="M19" i="2"/>
  <c r="N19" i="2" s="1"/>
  <c r="M77" i="2"/>
  <c r="N77" i="2" s="1"/>
  <c r="O77" i="2" s="1"/>
  <c r="P77" i="2" s="1"/>
  <c r="Q77" i="2" s="1"/>
  <c r="M70" i="2"/>
  <c r="N70" i="2" s="1"/>
  <c r="O70" i="2" s="1"/>
  <c r="M84" i="2"/>
  <c r="N84" i="2" s="1"/>
  <c r="O84" i="2" s="1"/>
  <c r="M80" i="2"/>
  <c r="N80" i="2" s="1"/>
  <c r="O80" i="2" s="1"/>
  <c r="M72" i="2"/>
  <c r="N72" i="2" s="1"/>
  <c r="O72" i="2" s="1"/>
  <c r="M78" i="2"/>
  <c r="N78" i="2" s="1"/>
  <c r="M62" i="2"/>
  <c r="N62" i="2" s="1"/>
  <c r="O62" i="2" s="1"/>
  <c r="M75" i="2"/>
  <c r="M69" i="2"/>
  <c r="N69" i="2" s="1"/>
  <c r="M66" i="2"/>
  <c r="N66" i="2" s="1"/>
  <c r="K58" i="2"/>
  <c r="M56" i="2"/>
  <c r="H54" i="2"/>
  <c r="M53" i="2"/>
  <c r="N53" i="2" s="1"/>
  <c r="O53" i="2" s="1"/>
  <c r="P53" i="2" s="1"/>
  <c r="Q53" i="2" s="1"/>
  <c r="K47" i="2"/>
  <c r="H41" i="2"/>
  <c r="M41" i="2" s="1"/>
  <c r="H45" i="2"/>
  <c r="M45" i="2" s="1"/>
  <c r="M52" i="2"/>
  <c r="K33" i="2"/>
  <c r="H29" i="2"/>
  <c r="M29" i="2" s="1"/>
  <c r="H25" i="2"/>
  <c r="K23" i="2"/>
  <c r="K39" i="2"/>
  <c r="M96" i="2"/>
  <c r="K50" i="2"/>
  <c r="M95" i="2"/>
  <c r="K27" i="2"/>
  <c r="K35" i="2"/>
  <c r="K43" i="2"/>
  <c r="H31" i="2"/>
  <c r="M87" i="2"/>
  <c r="M81" i="2"/>
  <c r="M89" i="2"/>
  <c r="M93" i="2"/>
  <c r="M24" i="2"/>
  <c r="M28" i="2"/>
  <c r="M32" i="2"/>
  <c r="M44" i="2"/>
  <c r="M85" i="2"/>
  <c r="M26" i="2"/>
  <c r="M30" i="2"/>
  <c r="M42" i="2"/>
  <c r="K21" i="2"/>
  <c r="K37" i="2"/>
  <c r="H49" i="2"/>
  <c r="M92" i="2"/>
  <c r="M43" i="2" l="1"/>
  <c r="M47" i="2"/>
  <c r="M39" i="2"/>
  <c r="N39" i="2" s="1"/>
  <c r="O39" i="2" s="1"/>
  <c r="P70" i="2"/>
  <c r="Q70" i="2" s="1"/>
  <c r="P80" i="2"/>
  <c r="Q80" i="2" s="1"/>
  <c r="P62" i="2"/>
  <c r="Q62" i="2" s="1"/>
  <c r="P84" i="2"/>
  <c r="Q84" i="2" s="1"/>
  <c r="P88" i="2"/>
  <c r="Q88" i="2" s="1"/>
  <c r="P63" i="2"/>
  <c r="Q63" i="2" s="1"/>
  <c r="P90" i="2"/>
  <c r="Q90" i="2" s="1"/>
  <c r="P67" i="2"/>
  <c r="Q67" i="2" s="1"/>
  <c r="P82" i="2"/>
  <c r="Q82" i="2" s="1"/>
  <c r="P74" i="2"/>
  <c r="Q74" i="2" s="1"/>
  <c r="P72" i="2"/>
  <c r="Q72" i="2" s="1"/>
  <c r="M35" i="2"/>
  <c r="N35" i="2" s="1"/>
  <c r="O35" i="2" s="1"/>
  <c r="M33" i="2"/>
  <c r="N33" i="2" s="1"/>
  <c r="O33" i="2" s="1"/>
  <c r="P33" i="2" s="1"/>
  <c r="Q33" i="2" s="1"/>
  <c r="O78" i="2"/>
  <c r="M58" i="2"/>
  <c r="N58" i="2" s="1"/>
  <c r="M21" i="2"/>
  <c r="N21" i="2" s="1"/>
  <c r="O21" i="2" s="1"/>
  <c r="P21" i="2" s="1"/>
  <c r="Q21" i="2" s="1"/>
  <c r="M23" i="2"/>
  <c r="N23" i="2" s="1"/>
  <c r="O23" i="2" s="1"/>
  <c r="O69" i="2"/>
  <c r="P69" i="2" s="1"/>
  <c r="Q69" i="2" s="1"/>
  <c r="O66" i="2"/>
  <c r="M27" i="2"/>
  <c r="N27" i="2" s="1"/>
  <c r="O27" i="2" s="1"/>
  <c r="N75" i="2"/>
  <c r="O75" i="2" s="1"/>
  <c r="O59" i="2"/>
  <c r="M25" i="2"/>
  <c r="N25" i="2" s="1"/>
  <c r="O25" i="2" s="1"/>
  <c r="P25" i="2" s="1"/>
  <c r="Q25" i="2" s="1"/>
  <c r="N68" i="2"/>
  <c r="O68" i="2" s="1"/>
  <c r="N56" i="2"/>
  <c r="O56" i="2" s="1"/>
  <c r="M54" i="2"/>
  <c r="M50" i="2"/>
  <c r="N50" i="2" s="1"/>
  <c r="O50" i="2" s="1"/>
  <c r="N52" i="2"/>
  <c r="O52" i="2" s="1"/>
  <c r="M37" i="2"/>
  <c r="N94" i="2"/>
  <c r="O94" i="2" s="1"/>
  <c r="N51" i="2"/>
  <c r="O51" i="2" s="1"/>
  <c r="N92" i="2"/>
  <c r="O92" i="2" s="1"/>
  <c r="N93" i="2"/>
  <c r="O93" i="2" s="1"/>
  <c r="P93" i="2" s="1"/>
  <c r="Q93" i="2" s="1"/>
  <c r="N96" i="2"/>
  <c r="O96" i="2" s="1"/>
  <c r="N85" i="2"/>
  <c r="O85" i="2" s="1"/>
  <c r="P85" i="2" s="1"/>
  <c r="Q85" i="2" s="1"/>
  <c r="N87" i="2"/>
  <c r="O87" i="2" s="1"/>
  <c r="N34" i="2"/>
  <c r="O34" i="2" s="1"/>
  <c r="N18" i="2"/>
  <c r="O18" i="2" s="1"/>
  <c r="N44" i="2"/>
  <c r="O44" i="2" s="1"/>
  <c r="N36" i="2"/>
  <c r="O36" i="2" s="1"/>
  <c r="N28" i="2"/>
  <c r="O28" i="2" s="1"/>
  <c r="N20" i="2"/>
  <c r="O20" i="2" s="1"/>
  <c r="N89" i="2"/>
  <c r="O89" i="2" s="1"/>
  <c r="P89" i="2" s="1"/>
  <c r="Q89" i="2" s="1"/>
  <c r="Q17" i="2"/>
  <c r="N43" i="2"/>
  <c r="O43" i="2" s="1"/>
  <c r="N38" i="2"/>
  <c r="O38" i="2" s="1"/>
  <c r="N30" i="2"/>
  <c r="O30" i="2" s="1"/>
  <c r="N22" i="2"/>
  <c r="O22" i="2" s="1"/>
  <c r="N29" i="2"/>
  <c r="O29" i="2" s="1"/>
  <c r="P29" i="2" s="1"/>
  <c r="Q29" i="2" s="1"/>
  <c r="N40" i="2"/>
  <c r="O40" i="2" s="1"/>
  <c r="N32" i="2"/>
  <c r="O32" i="2" s="1"/>
  <c r="N24" i="2"/>
  <c r="O24" i="2" s="1"/>
  <c r="N48" i="2"/>
  <c r="O48" i="2" s="1"/>
  <c r="N81" i="2"/>
  <c r="O81" i="2" s="1"/>
  <c r="P81" i="2" s="1"/>
  <c r="Q81" i="2" s="1"/>
  <c r="M31" i="2"/>
  <c r="N45" i="2"/>
  <c r="O45" i="2" s="1"/>
  <c r="P45" i="2" s="1"/>
  <c r="Q45" i="2" s="1"/>
  <c r="N83" i="2"/>
  <c r="O83" i="2" s="1"/>
  <c r="N41" i="2"/>
  <c r="O41" i="2" s="1"/>
  <c r="P41" i="2" s="1"/>
  <c r="Q41" i="2" s="1"/>
  <c r="N42" i="2"/>
  <c r="O42" i="2" s="1"/>
  <c r="N26" i="2"/>
  <c r="O26" i="2" s="1"/>
  <c r="N95" i="2"/>
  <c r="O95" i="2" s="1"/>
  <c r="N47" i="2"/>
  <c r="O47" i="2" s="1"/>
  <c r="N46" i="2"/>
  <c r="O46" i="2" s="1"/>
  <c r="M49" i="2"/>
  <c r="P20" i="2" l="1"/>
  <c r="Q20" i="2" s="1"/>
  <c r="P47" i="2"/>
  <c r="Q47" i="2" s="1"/>
  <c r="P46" i="2"/>
  <c r="Q46" i="2" s="1"/>
  <c r="P42" i="2"/>
  <c r="Q42" i="2" s="1"/>
  <c r="P28" i="2"/>
  <c r="Q28" i="2" s="1"/>
  <c r="P43" i="2"/>
  <c r="Q43" i="2" s="1"/>
  <c r="P26" i="2"/>
  <c r="Q26" i="2" s="1"/>
  <c r="P30" i="2"/>
  <c r="Q30" i="2" s="1"/>
  <c r="P36" i="2"/>
  <c r="Q36" i="2" s="1"/>
  <c r="P51" i="2"/>
  <c r="Q51" i="2" s="1"/>
  <c r="P50" i="2"/>
  <c r="Q50" i="2" s="1"/>
  <c r="P48" i="2"/>
  <c r="Q48" i="2" s="1"/>
  <c r="P39" i="2"/>
  <c r="Q39" i="2" s="1"/>
  <c r="P40" i="2"/>
  <c r="Q40" i="2" s="1"/>
  <c r="P38" i="2"/>
  <c r="Q38" i="2" s="1"/>
  <c r="P44" i="2"/>
  <c r="Q44" i="2"/>
  <c r="P27" i="2"/>
  <c r="Q27" i="2" s="1"/>
  <c r="P83" i="2"/>
  <c r="Q83" i="2" s="1"/>
  <c r="P87" i="2"/>
  <c r="Q87" i="2" s="1"/>
  <c r="P75" i="2"/>
  <c r="Q75" i="2" s="1"/>
  <c r="P92" i="2"/>
  <c r="Q92" i="2" s="1"/>
  <c r="P56" i="2"/>
  <c r="Q56" i="2" s="1"/>
  <c r="P66" i="2"/>
  <c r="Q66" i="2"/>
  <c r="P94" i="2"/>
  <c r="Q94" i="2" s="1"/>
  <c r="P68" i="2"/>
  <c r="Q68" i="2" s="1"/>
  <c r="P95" i="2"/>
  <c r="Q95" i="2" s="1"/>
  <c r="P96" i="2"/>
  <c r="Q96" i="2" s="1"/>
  <c r="P52" i="2"/>
  <c r="Q52" i="2" s="1"/>
  <c r="P59" i="2"/>
  <c r="Q59" i="2" s="1"/>
  <c r="P78" i="2"/>
  <c r="Q78" i="2" s="1"/>
  <c r="P35" i="2"/>
  <c r="Q35" i="2" s="1"/>
  <c r="P34" i="2"/>
  <c r="Q34" i="2" s="1"/>
  <c r="P32" i="2"/>
  <c r="Q32" i="2" s="1"/>
  <c r="P24" i="2"/>
  <c r="Q24" i="2" s="1"/>
  <c r="P22" i="2"/>
  <c r="Q22" i="2" s="1"/>
  <c r="P18" i="2"/>
  <c r="Q18" i="2" s="1"/>
  <c r="P23" i="2"/>
  <c r="Q23" i="2" s="1"/>
  <c r="O58" i="2"/>
  <c r="O19" i="2"/>
  <c r="N54" i="2"/>
  <c r="O54" i="2" s="1"/>
  <c r="N37" i="2"/>
  <c r="O37" i="2" s="1"/>
  <c r="P37" i="2" s="1"/>
  <c r="Q37" i="2" s="1"/>
  <c r="N31" i="2"/>
  <c r="O31" i="2" s="1"/>
  <c r="N49" i="2"/>
  <c r="O49" i="2" s="1"/>
  <c r="P49" i="2" s="1"/>
  <c r="Q49" i="2" s="1"/>
  <c r="P54" i="2" l="1"/>
  <c r="Q54" i="2" s="1"/>
  <c r="P58" i="2"/>
  <c r="Q58" i="2" s="1"/>
  <c r="P31" i="2"/>
  <c r="Q31" i="2" s="1"/>
  <c r="P19" i="2"/>
  <c r="Q19" i="2" s="1"/>
</calcChain>
</file>

<file path=xl/sharedStrings.xml><?xml version="1.0" encoding="utf-8"?>
<sst xmlns="http://schemas.openxmlformats.org/spreadsheetml/2006/main" count="371" uniqueCount="180">
  <si>
    <t>Інформація щодо тарифних ставок виконавців монопольних робіт</t>
  </si>
  <si>
    <t>Часова тарифна ставка виконавця робіт, грн.</t>
  </si>
  <si>
    <t>№ п/п</t>
  </si>
  <si>
    <t>Вид робіт</t>
  </si>
  <si>
    <t>Посадаа виконавця згідно норм часу</t>
  </si>
  <si>
    <t>Вінницька філія</t>
  </si>
  <si>
    <t>Волинська філія</t>
  </si>
  <si>
    <t>Дніпровська філія</t>
  </si>
  <si>
    <t>Дніпропетровська філія</t>
  </si>
  <si>
    <t>Житомирська філія</t>
  </si>
  <si>
    <t>Закарпатська філія</t>
  </si>
  <si>
    <t>Івано-Франківська філія</t>
  </si>
  <si>
    <t>Київська філія</t>
  </si>
  <si>
    <t>Криворізька філія</t>
  </si>
  <si>
    <t>Кропивницька філія</t>
  </si>
  <si>
    <t>Львівська філія</t>
  </si>
  <si>
    <t>Миколаївська філія</t>
  </si>
  <si>
    <t>Рівненьска філія</t>
  </si>
  <si>
    <t>Сумська філія</t>
  </si>
  <si>
    <t>Тернопільська філія</t>
  </si>
  <si>
    <t>Харківська міська філія</t>
  </si>
  <si>
    <t>Харківська філія</t>
  </si>
  <si>
    <t>Хмельницька філія</t>
  </si>
  <si>
    <t>Чернівецька філія</t>
  </si>
  <si>
    <t>Чернігівська філія</t>
  </si>
  <si>
    <t>Черкаська філія</t>
  </si>
  <si>
    <t>Надання інформації щодо величини технічної потужності та вільної потужності для забезпечення нових приєднань (резерву потужності) в певній точці/ділянці ГРМ</t>
  </si>
  <si>
    <t>Головний інженер проекту</t>
  </si>
  <si>
    <t>Провідний інженер</t>
  </si>
  <si>
    <t>Надання вихідних даних (документів), які необхідні для проведення гідравлічного розрахунку на запит (звернення) замовника</t>
  </si>
  <si>
    <t>Розробка Технічних умов приєднання до газорозподільної системи</t>
  </si>
  <si>
    <t xml:space="preserve">Фахівець з обслуговування клієнтів </t>
  </si>
  <si>
    <t>Начальник відділу</t>
  </si>
  <si>
    <t>Розробка технічних умов на реконструкцію систем газопостачання (не приєднання до ГРМ)</t>
  </si>
  <si>
    <t xml:space="preserve">Головний інженер </t>
  </si>
  <si>
    <t>Майстер</t>
  </si>
  <si>
    <t>Погодження проекту зовнішнього газопостачання.                                        
Погодження проекту внутрішнього газопостачання</t>
  </si>
  <si>
    <t>Підключення газових мереж (врізка в діючі мережі з пуском газу у газопровід)</t>
  </si>
  <si>
    <t xml:space="preserve">Електрогазозварник 4 розряду </t>
  </si>
  <si>
    <t xml:space="preserve">Електрогазозварник 5 розряду </t>
  </si>
  <si>
    <t xml:space="preserve">Слюсар з експлуатації та ремонту газового обладнання 4 розряду </t>
  </si>
  <si>
    <t>Прийняття в експлуатацію вузла обліку газу / побутового лічильника газу,  як комерційного, в тому числі перевірка на відповідність системи газопостачання проектній документації</t>
  </si>
  <si>
    <t>Пуск газу на об'єкт замовника</t>
  </si>
  <si>
    <t>Припинення (обмеження) розподілу природного газу (надземне виконання)</t>
  </si>
  <si>
    <t>Припинення (обмеження)  розподілу природного газу (підземне виконання)</t>
  </si>
  <si>
    <t xml:space="preserve">Слюсар з експлуатації та ремонту підземних газопроводів 4 розряду </t>
  </si>
  <si>
    <t xml:space="preserve">Слюсар з експлуатації та ремонту підземних газопроводів 5 розряду </t>
  </si>
  <si>
    <t>Відновлення  розподілу природного газу  (надземне виконання)</t>
  </si>
  <si>
    <t xml:space="preserve">Слюсар з експлуатації та ремонту газового обладнання 3 розряду </t>
  </si>
  <si>
    <t>Відновлення  розподілу природного газу  (підземне виконання)</t>
  </si>
  <si>
    <t xml:space="preserve">Слюсар з експлуатації та ремонту підземних газопроводів 3 розряду </t>
  </si>
  <si>
    <t>Оформлення та нагляд за роботами в охоронній зоні газорозподільних мереж*</t>
  </si>
  <si>
    <t>Загальний підсумок</t>
  </si>
  <si>
    <r>
      <t xml:space="preserve">провідний інженер з видачі ТУ; інженер з видачі ТУ; </t>
    </r>
    <r>
      <rPr>
        <sz val="12"/>
        <color rgb="FFFF0000"/>
        <rFont val="Times New Roman"/>
        <family val="1"/>
        <charset val="204"/>
      </rPr>
      <t>провідний інженер відділу геоінформаційних систем</t>
    </r>
    <r>
      <rPr>
        <sz val="12"/>
        <color rgb="FF000000"/>
        <rFont val="Times New Roman"/>
        <family val="1"/>
        <charset val="204"/>
      </rPr>
      <t>; Фахівець з обслуговування клієнтів ЦОК</t>
    </r>
  </si>
  <si>
    <t>Вид робіт (послуг)</t>
  </si>
  <si>
    <t>Тип (назва)  робіт (послуг)</t>
  </si>
  <si>
    <t>к-ть чоловік</t>
  </si>
  <si>
    <t>1.</t>
  </si>
  <si>
    <t>до 50 спож.</t>
  </si>
  <si>
    <t>1</t>
  </si>
  <si>
    <t xml:space="preserve">51-200 спож. </t>
  </si>
  <si>
    <t>201-500 спож.</t>
  </si>
  <si>
    <t>від 501 і більше</t>
  </si>
  <si>
    <t>1/1/1/1/1</t>
  </si>
  <si>
    <t>провідний інженер з видачі ТУ; провідний інженер відділу  метрології; Фахівець з обслуговування клієнтів ЦОК; начальник відділу</t>
  </si>
  <si>
    <t>1/1/1/1</t>
  </si>
  <si>
    <t>4.4.  Реконструкція газопроводу та/або споруд на ньому</t>
  </si>
  <si>
    <t>Погодження проекту зовнішнього газопостачання.                                         Погодження проекту внутрішнього газопостачання</t>
  </si>
  <si>
    <t>Фахівець з обслуговування клієнтів; Провідний інженер; Провідний інженер з метрології ; Начальник відділу</t>
  </si>
  <si>
    <t xml:space="preserve"> 5.4. Реконструкція газопроводу та/або споруд на ньому</t>
  </si>
  <si>
    <t xml:space="preserve"> до Ду 40 мм</t>
  </si>
  <si>
    <t>Майстер; слюсар з експлуатації ремонту газового обладнання 4 розряду; ектрогазозварник 5 розряд</t>
  </si>
  <si>
    <t>1/2/1</t>
  </si>
  <si>
    <t xml:space="preserve"> від Ду 50 мм до Ду 100 мм</t>
  </si>
  <si>
    <t>більше Ду 100 мм</t>
  </si>
  <si>
    <t xml:space="preserve"> до Ду40 мм</t>
  </si>
  <si>
    <t>слюсар з експлуатації ремонту газового обладнання 4 розряду; лектрогазозварник 5 розряд</t>
  </si>
  <si>
    <t>2/1</t>
  </si>
  <si>
    <t xml:space="preserve"> від Ду50 мм до Ду100 мм</t>
  </si>
  <si>
    <t xml:space="preserve"> до Ду  40 мм</t>
  </si>
  <si>
    <t>Майстер, слюсар з експлуатації ремонту газового обладнання 4 розряду; ектрогазозварник 4 розряд</t>
  </si>
  <si>
    <t xml:space="preserve"> від Ду 50 мм до Ду 110 мм</t>
  </si>
  <si>
    <t>більше Ду 110 мм</t>
  </si>
  <si>
    <t>слюсар з експлуатації ремонту газового обладнання 4 розряду; лектрогазозварник 4 розряд</t>
  </si>
  <si>
    <t>Прийняття в експлуатацію вузла обліку газу / побутового лічильника газу,  як комерційного, в тому числі перевірка на відповідність системи газопостачання проектній документації</t>
  </si>
  <si>
    <t>Провідний інженер з технічного нагляду ВТУ; провідний інженер з метрології</t>
  </si>
  <si>
    <t>1/1</t>
  </si>
  <si>
    <t>провідний інженер</t>
  </si>
  <si>
    <t xml:space="preserve"> Д      до Ду 50 мм</t>
  </si>
  <si>
    <t>1/2</t>
  </si>
  <si>
    <t xml:space="preserve">    Д     від Ду 65 до 100 мм включно</t>
  </si>
  <si>
    <t xml:space="preserve">    Д      від Ду 12 5мм до Ду 300 мм включно</t>
  </si>
  <si>
    <t xml:space="preserve">    Д     більше Ду 350 мм</t>
  </si>
  <si>
    <t>Припинення (обмеження)  розподілу природного газу (підземне виконання)</t>
  </si>
  <si>
    <t xml:space="preserve">    Д      до Ду 50 мм</t>
  </si>
  <si>
    <t xml:space="preserve">    Д      від Ду 125 мм до Ду 300 мм включно</t>
  </si>
  <si>
    <t xml:space="preserve">    Д     від Ду 65 і більше</t>
  </si>
  <si>
    <t>Відновлення  розподілу природного газу  (надземне виконання)</t>
  </si>
  <si>
    <t>Майстер; Слюсар 3 р; слюсар 4 р.</t>
  </si>
  <si>
    <t>1/1/1</t>
  </si>
  <si>
    <t>Відновлення  розподілу природного газу  (підземне виконання)</t>
  </si>
  <si>
    <t>Майстер;Слюсар 3 р.- 1 люд., Слюсар 4 р.- 2 люд.</t>
  </si>
  <si>
    <t>1/1/2</t>
  </si>
  <si>
    <t>Майстер;Слюсар 3 р.- 1 люд., Слюсар 4 р.- 1 люд.</t>
  </si>
  <si>
    <t>Оформлення та нагляд за роботами в охоронній зоні газорозподільних мереж (первинний виїзд)</t>
  </si>
  <si>
    <t>Слюсар з експлуатації та ремонту підземних газопроводів 3 розряду – 2 люд.,</t>
  </si>
  <si>
    <t>Оформлення та нагляд за роботами в охоронній зоні газорозподільних мереж (повторний виїзд)</t>
  </si>
  <si>
    <t>норми часу</t>
  </si>
  <si>
    <t>ФОП</t>
  </si>
  <si>
    <t>ЄСВ, 22%</t>
  </si>
  <si>
    <t>Основна ЗП</t>
  </si>
  <si>
    <t>Додаткова ЗП</t>
  </si>
  <si>
    <t>Собівартість, грн (ФОП + ЄСВ + ЗВВ)</t>
  </si>
  <si>
    <t>Прибуток:R - 10%</t>
  </si>
  <si>
    <t xml:space="preserve"> Вартість послуги без ПДВ </t>
  </si>
  <si>
    <t>ПДВ, 20%</t>
  </si>
  <si>
    <t>Розрахункова вартість послуги з ПДВ</t>
  </si>
  <si>
    <t>Майстер; слюсар з ЕРПГ 4 р-2 люд</t>
  </si>
  <si>
    <t>Майстер; слюсар з ЕРПГ 4 р-2 люд.</t>
  </si>
  <si>
    <t>Надання вихідних даних (документів), які необхїідні для проведення гідравлічного розрахунку на запит (звернення) замовника</t>
  </si>
  <si>
    <t>7.1 Пуск газу в газове обладнання житлового будинку</t>
  </si>
  <si>
    <t>7.1.1. із кількістю приладів на стояку до 5</t>
  </si>
  <si>
    <t>7.1.2. із кількістю приладів на стояку 6-10</t>
  </si>
  <si>
    <t>7.1.3. із кількістю приладів на стояку 11-15</t>
  </si>
  <si>
    <t>7.1.4. із кількістю приладів на стояку більше 15</t>
  </si>
  <si>
    <t xml:space="preserve">7.2 Пуск газу в окрему квартиру житлового будинку </t>
  </si>
  <si>
    <t>7.2.1. на один газовий прилад</t>
  </si>
  <si>
    <t xml:space="preserve">7.2.2. на кожен наступний газовий прилад </t>
  </si>
  <si>
    <t>7.3. Пуск газу на об'єкт непобутового призначення</t>
  </si>
  <si>
    <t>8.1  Відключення шляхом закриття крану з встановленням заглушки або блінди та пломбуванням (надземне виконання)</t>
  </si>
  <si>
    <t>8.2 Відключення шляхом закриття крану із встановлнням пломби Ду до 50 мм</t>
  </si>
  <si>
    <t>8.3 Відключення шляхом закриття крану із встановленням пломби від Ду 65 і більше</t>
  </si>
  <si>
    <t xml:space="preserve">8.4 Відключення шляхом закриття крану із встановленням заглушки або блінди та пломбуванням в газовому колодязі </t>
  </si>
  <si>
    <t>8.5. Відключення шляхом закриття коверного крану</t>
  </si>
  <si>
    <t>9.1 Підключення шляхом відкриття крану із зняттям  заглушки або блінди та пломби  (надземне виконання)</t>
  </si>
  <si>
    <t>9.2 Підключення шляхом відкриття крану із зняттям пломби Ду до 50 мм</t>
  </si>
  <si>
    <t>9.3 Підключення шляхом відкриття крану із зняттям пломби від Ду 65 і більше</t>
  </si>
  <si>
    <t>9.4 Підключення шляхом відкриття крану із зняттям  заглушки або блінди та пломби  в газовому колодязі (підземне виконання)</t>
  </si>
  <si>
    <t>9.4.1. Підключення шляхом відкриття крану із зняттям  заглушки або блінди та пломби  в ковері (підземне виконання)</t>
  </si>
  <si>
    <t xml:space="preserve">  слюсар з ЕРГУ 4 р-2 люд; майстер</t>
  </si>
  <si>
    <t>Майстер; слюсар з ЕРГУ 4 р-2 люд</t>
  </si>
  <si>
    <t>Майстер; слюсар з ЕРПГ 4 р-2 люд; слюсар з ЕРПГ 5 р</t>
  </si>
  <si>
    <t xml:space="preserve">Провідний інженер </t>
  </si>
  <si>
    <t>Посада</t>
  </si>
  <si>
    <t xml:space="preserve">Провідний інженер з метрології </t>
  </si>
  <si>
    <t>БУЛО</t>
  </si>
  <si>
    <r>
      <t>3.1. Газифікація об'єкта з обсягом споживання більше 16 м</t>
    </r>
    <r>
      <rPr>
        <vertAlign val="superscript"/>
        <sz val="14"/>
        <rFont val="Arial"/>
        <family val="2"/>
        <charset val="204"/>
      </rPr>
      <t>3</t>
    </r>
    <r>
      <rPr>
        <sz val="14"/>
        <rFont val="Arial"/>
        <family val="2"/>
        <charset val="204"/>
      </rPr>
      <t xml:space="preserve">/год </t>
    </r>
  </si>
  <si>
    <r>
      <t>3.2. Газифікація об'єкта з обсягом споживання до 16 м</t>
    </r>
    <r>
      <rPr>
        <vertAlign val="superscript"/>
        <sz val="14"/>
        <rFont val="Arial"/>
        <family val="2"/>
        <charset val="204"/>
      </rPr>
      <t>3</t>
    </r>
    <r>
      <rPr>
        <sz val="14"/>
        <rFont val="Arial"/>
        <family val="2"/>
        <charset val="204"/>
      </rPr>
      <t>/год (окрім індивідуальних житлових будинків, квартир)</t>
    </r>
  </si>
  <si>
    <r>
      <t>3.3. Газифікація  індивідуальних житлових будинків або квартир з обсягом споживання до 16 м</t>
    </r>
    <r>
      <rPr>
        <vertAlign val="superscript"/>
        <sz val="14"/>
        <rFont val="Arial"/>
        <family val="2"/>
        <charset val="204"/>
      </rPr>
      <t>3</t>
    </r>
    <r>
      <rPr>
        <sz val="14"/>
        <rFont val="Arial"/>
        <family val="2"/>
        <charset val="204"/>
      </rPr>
      <t xml:space="preserve">/год </t>
    </r>
  </si>
  <si>
    <r>
      <t>4.1. Реконструкція системи газопостачання об'єкта з обсягом споживання більше 16 м</t>
    </r>
    <r>
      <rPr>
        <vertAlign val="superscript"/>
        <sz val="14"/>
        <rFont val="Arial"/>
        <family val="2"/>
        <charset val="204"/>
      </rPr>
      <t>3</t>
    </r>
    <r>
      <rPr>
        <sz val="14"/>
        <rFont val="Arial"/>
        <family val="2"/>
        <charset val="204"/>
      </rPr>
      <t xml:space="preserve">/год </t>
    </r>
  </si>
  <si>
    <r>
      <t>4.2.Реконструкція системи газопостачання об'єкта з обсягом споживання до 16 м</t>
    </r>
    <r>
      <rPr>
        <vertAlign val="superscript"/>
        <sz val="14"/>
        <rFont val="Arial"/>
        <family val="2"/>
        <charset val="204"/>
      </rPr>
      <t>3</t>
    </r>
    <r>
      <rPr>
        <sz val="14"/>
        <rFont val="Arial"/>
        <family val="2"/>
        <charset val="204"/>
      </rPr>
      <t>/год (окрім індивідуальних житлових будинків, квартир)</t>
    </r>
  </si>
  <si>
    <r>
      <t>4.3.Реконструкція системи газопостачання індивідуальних житлових будинків або квартир з обсягом споживання до 16 м</t>
    </r>
    <r>
      <rPr>
        <vertAlign val="superscript"/>
        <sz val="14"/>
        <rFont val="Arial"/>
        <family val="2"/>
        <charset val="204"/>
      </rPr>
      <t>3</t>
    </r>
    <r>
      <rPr>
        <sz val="14"/>
        <rFont val="Arial"/>
        <family val="2"/>
        <charset val="204"/>
      </rPr>
      <t>/год</t>
    </r>
  </si>
  <si>
    <r>
      <t xml:space="preserve"> 5.1. Газифікація або реконструкція системи газопостачання об'єкта з обсягом споживання більше 16 м</t>
    </r>
    <r>
      <rPr>
        <vertAlign val="superscript"/>
        <sz val="14"/>
        <rFont val="Arial"/>
        <family val="2"/>
        <charset val="204"/>
      </rPr>
      <t>3</t>
    </r>
    <r>
      <rPr>
        <sz val="14"/>
        <rFont val="Arial"/>
        <family val="2"/>
        <charset val="204"/>
      </rPr>
      <t xml:space="preserve">/год   </t>
    </r>
  </si>
  <si>
    <r>
      <t>5.2. Газифікація або реконструкція системи газопостачання об'єкта з обсягом споживання до 16 м</t>
    </r>
    <r>
      <rPr>
        <vertAlign val="superscript"/>
        <sz val="14"/>
        <rFont val="Arial"/>
        <family val="2"/>
        <charset val="204"/>
      </rPr>
      <t>3</t>
    </r>
    <r>
      <rPr>
        <sz val="14"/>
        <rFont val="Arial"/>
        <family val="2"/>
        <charset val="204"/>
      </rPr>
      <t>/год (окрім індивідуальних житлових будинків, квартир)</t>
    </r>
  </si>
  <si>
    <r>
      <t>5.3. Газифікація або реконструкція системи газопостачання індивідуальних житлових будинків або квартир з обсягом споживання до 16 м</t>
    </r>
    <r>
      <rPr>
        <vertAlign val="superscript"/>
        <sz val="14"/>
        <rFont val="Arial"/>
        <family val="2"/>
        <charset val="204"/>
      </rPr>
      <t>3</t>
    </r>
    <r>
      <rPr>
        <sz val="14"/>
        <rFont val="Arial"/>
        <family val="2"/>
        <charset val="204"/>
      </rPr>
      <t>/год</t>
    </r>
  </si>
  <si>
    <r>
      <t xml:space="preserve">6.1 Роботи з приєднання (врізка) газових мереж </t>
    </r>
    <r>
      <rPr>
        <u/>
        <sz val="14"/>
        <rFont val="Arial"/>
        <family val="2"/>
        <charset val="204"/>
      </rPr>
      <t>без зниження</t>
    </r>
    <r>
      <rPr>
        <sz val="14"/>
        <rFont val="Arial"/>
        <family val="2"/>
        <charset val="204"/>
      </rPr>
      <t xml:space="preserve"> тиску у діючі мережі,  діаметром новозбудованого або реконструйованого газопроводу (сталеві):</t>
    </r>
  </si>
  <si>
    <r>
      <t xml:space="preserve">6.2 Роботи з приєднання (врізка) газових мереж </t>
    </r>
    <r>
      <rPr>
        <b/>
        <u/>
        <sz val="14"/>
        <rFont val="Arial"/>
        <family val="2"/>
        <charset val="204"/>
      </rPr>
      <t>зі зниженням</t>
    </r>
    <r>
      <rPr>
        <b/>
        <sz val="14"/>
        <rFont val="Arial"/>
        <family val="2"/>
        <charset val="204"/>
      </rPr>
      <t xml:space="preserve"> тиску у діючі мережі,  діаметром новозбудованого або реконструйованого газопроводу (сталеві):</t>
    </r>
  </si>
  <si>
    <r>
      <t xml:space="preserve">6.3  Роботи з приєднання  газових мереж  у діючі мережі </t>
    </r>
    <r>
      <rPr>
        <b/>
        <u/>
        <sz val="14"/>
        <rFont val="Arial"/>
        <family val="2"/>
        <charset val="204"/>
      </rPr>
      <t xml:space="preserve">без припинення </t>
    </r>
    <r>
      <rPr>
        <b/>
        <sz val="14"/>
        <rFont val="Arial"/>
        <family val="2"/>
        <charset val="204"/>
      </rPr>
      <t>газопостачання, діаметром новозбудованого або реконструйованого газопроводу (ПЕ):</t>
    </r>
  </si>
  <si>
    <r>
      <t xml:space="preserve">6.4  Роботи з приєднання  газових мереж  у діючі мережі </t>
    </r>
    <r>
      <rPr>
        <b/>
        <u/>
        <sz val="14"/>
        <rFont val="Arial"/>
        <family val="2"/>
        <charset val="204"/>
      </rPr>
      <t>з припиненням</t>
    </r>
    <r>
      <rPr>
        <b/>
        <sz val="14"/>
        <rFont val="Arial"/>
        <family val="2"/>
        <charset val="204"/>
      </rPr>
      <t xml:space="preserve"> газопостачання, діаметром новозбудованого або реконструйованого газопроводу (ПЕ):</t>
    </r>
  </si>
  <si>
    <r>
      <t xml:space="preserve"> 6.1. При газифікації або реконструкції системи газопостачання об'єктуаз обсягом споживання більше 16 м</t>
    </r>
    <r>
      <rPr>
        <vertAlign val="superscript"/>
        <sz val="14"/>
        <rFont val="Arial"/>
        <family val="2"/>
        <charset val="204"/>
      </rPr>
      <t>3</t>
    </r>
    <r>
      <rPr>
        <sz val="14"/>
        <rFont val="Arial"/>
        <family val="2"/>
        <charset val="204"/>
      </rPr>
      <t xml:space="preserve">/год   </t>
    </r>
  </si>
  <si>
    <r>
      <t>6.2. При газифікації або реконструкції системи газопостачання об'єкта з обсягом споживання до 16 м</t>
    </r>
    <r>
      <rPr>
        <vertAlign val="superscript"/>
        <sz val="14"/>
        <rFont val="Arial"/>
        <family val="2"/>
        <charset val="204"/>
      </rPr>
      <t>3</t>
    </r>
    <r>
      <rPr>
        <sz val="14"/>
        <rFont val="Arial"/>
        <family val="2"/>
        <charset val="204"/>
      </rPr>
      <t>/год (окрім індивідуальних житлових будинків, квартир)</t>
    </r>
  </si>
  <si>
    <r>
      <t>6.3.при газифікації або реконструкції системи газопостачання індивідуальних житлових будинків або квартир з обсягом споживання до 16 м</t>
    </r>
    <r>
      <rPr>
        <vertAlign val="superscript"/>
        <sz val="14"/>
        <rFont val="Arial"/>
        <family val="2"/>
        <charset val="204"/>
      </rPr>
      <t>3</t>
    </r>
    <r>
      <rPr>
        <sz val="14"/>
        <rFont val="Arial"/>
        <family val="2"/>
        <charset val="204"/>
      </rPr>
      <t>/год</t>
    </r>
  </si>
  <si>
    <r>
      <t>Пуск газу на об</t>
    </r>
    <r>
      <rPr>
        <b/>
        <sz val="14"/>
        <rFont val="Arial"/>
        <family val="2"/>
        <charset val="204"/>
      </rPr>
      <t>'</t>
    </r>
    <r>
      <rPr>
        <b/>
        <sz val="14"/>
        <rFont val="Arial Cyr"/>
        <charset val="204"/>
      </rPr>
      <t>єкт замовника</t>
    </r>
  </si>
  <si>
    <t>Тарифна ставка,2025</t>
  </si>
  <si>
    <t xml:space="preserve">провідний інженер з видачі ТУ; провідний інженер метрології; провідний інженер відділу геоінформаційних систем; Фахівець з обслуговування клієнтів ЦОК; начальник відділу </t>
  </si>
  <si>
    <t xml:space="preserve">фахівець ЦОК; майстер служби експлуатації мереж та ПРГ; провідний інженер ВТУ; начальник відділу ; провідний інженер метролог, </t>
  </si>
  <si>
    <t xml:space="preserve">фахівець ЦОК; майстер служби експлуатації мереж та ПРГ; провідний інженер; начальник відділу метрологічного забезпечення; провідний інженер метролог, </t>
  </si>
  <si>
    <t xml:space="preserve">фахівець ЦОК; майстер служби експлуатації мереж та ПРГ; провідний інженер; начальник відділу метрологічного забезпечення, провідний інженер метролог, </t>
  </si>
  <si>
    <t>Інженер ГІС</t>
  </si>
  <si>
    <t>Компенсація ЗВВ та адміністративних витрат 
75.28% (2025 рік)</t>
  </si>
  <si>
    <t>Перелік та вартість  монопольних платних послуг</t>
  </si>
  <si>
    <t>_____________________</t>
  </si>
  <si>
    <t>М.П.</t>
  </si>
  <si>
    <t>в.о.Директора Філії</t>
  </si>
  <si>
    <t>Ігор КВІК</t>
  </si>
  <si>
    <t>Затверджую___________________</t>
  </si>
  <si>
    <t>Головний інженер ____________________Є.О.Марійчук</t>
  </si>
  <si>
    <t>Начальник ВТУ ____________________В.В.Глубокий</t>
  </si>
  <si>
    <t>Додаток 1 до наказу № ВФ/106/2-НА-40-24</t>
  </si>
  <si>
    <t>від "19" грудня 2024 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</si>
</sst>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₴_-;\-* #,##0.00_₴_-;_-* &quot;-&quot;??_₴_-;_-@_-"/>
    <numFmt numFmtId="164" formatCode="_-* #,##0.00\ &quot;₴&quot;_-;\-* #,##0.00\ &quot;₴&quot;_-;_-* &quot;-&quot;??\ &quot;₴&quot;_-;_-@_-"/>
    <numFmt numFmtId="165" formatCode="_-* #,##0.00_-;\-* #,##0.00_-;_-* &quot;-&quot;??_-;_-@_-"/>
    <numFmt numFmtId="166" formatCode="_-* #,##0_-;\-* #,##0_-;_-* &quot;-&quot;??_-;_-@_-"/>
    <numFmt numFmtId="167" formatCode="_-* #,##0.00\ _₴_-;\-* #,##0.00\ _₴_-;_-* &quot;-&quot;??\ _₴_-;_-@_-"/>
    <numFmt numFmtId="168" formatCode="#,##0.0"/>
  </numFmts>
  <fonts count="41">
    <font>
      <sz val="11"/>
      <color theme="1"/>
      <name val="Aptos Narrow"/>
      <family val="2"/>
      <charset val="204"/>
      <scheme val="minor"/>
    </font>
    <font>
      <sz val="11"/>
      <color theme="1"/>
      <name val="Aptos Narrow"/>
      <family val="2"/>
      <charset val="204"/>
      <scheme val="minor"/>
    </font>
    <font>
      <sz val="18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b/>
      <sz val="11"/>
      <color rgb="FFFF0000"/>
      <name val="Aptos Narrow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4"/>
      <name val="Arial Cyr"/>
      <charset val="204"/>
    </font>
    <font>
      <sz val="14"/>
      <name val="Arial Cyr"/>
      <charset val="204"/>
    </font>
    <font>
      <sz val="14"/>
      <name val="Arial"/>
      <family val="2"/>
      <charset val="204"/>
    </font>
    <font>
      <sz val="12"/>
      <name val="Arial Cyr"/>
      <charset val="204"/>
    </font>
    <font>
      <b/>
      <sz val="12"/>
      <color rgb="FF000000"/>
      <name val="Times New Roman"/>
      <family val="1"/>
      <charset val="204"/>
    </font>
    <font>
      <sz val="14"/>
      <name val="Arial Cyr"/>
    </font>
    <font>
      <b/>
      <sz val="11"/>
      <color theme="1"/>
      <name val="Aptos Narrow"/>
      <family val="2"/>
      <charset val="204"/>
      <scheme val="minor"/>
    </font>
    <font>
      <sz val="8"/>
      <name val="Arial"/>
      <family val="2"/>
      <charset val="204"/>
    </font>
    <font>
      <sz val="10"/>
      <name val="Arial Cyr"/>
      <charset val="204"/>
    </font>
    <font>
      <sz val="10"/>
      <name val="Arial Cyr"/>
      <family val="2"/>
      <charset val="204"/>
    </font>
    <font>
      <sz val="11"/>
      <color indexed="8"/>
      <name val="Calibri"/>
      <family val="2"/>
      <charset val="204"/>
    </font>
    <font>
      <sz val="11"/>
      <color theme="1"/>
      <name val="Arial"/>
      <family val="2"/>
      <charset val="204"/>
    </font>
    <font>
      <sz val="11"/>
      <color indexed="8"/>
      <name val="Arial"/>
      <family val="2"/>
      <charset val="204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sz val="12"/>
      <name val="Arial Cyr"/>
      <family val="2"/>
      <charset val="204"/>
    </font>
    <font>
      <sz val="11"/>
      <name val="Arial Cyr"/>
      <family val="2"/>
      <charset val="204"/>
    </font>
    <font>
      <sz val="11"/>
      <color theme="1"/>
      <name val="Aptos Narrow"/>
      <family val="2"/>
      <scheme val="minor"/>
    </font>
    <font>
      <sz val="8"/>
      <name val="Arial"/>
      <family val="2"/>
    </font>
    <font>
      <sz val="16"/>
      <color theme="1"/>
      <name val="Aptos Narrow"/>
      <family val="2"/>
      <charset val="204"/>
      <scheme val="minor"/>
    </font>
    <font>
      <b/>
      <sz val="14"/>
      <color theme="1"/>
      <name val="Aptos Narrow"/>
      <family val="2"/>
      <charset val="204"/>
      <scheme val="minor"/>
    </font>
    <font>
      <sz val="14"/>
      <color theme="1"/>
      <name val="Aptos Narrow"/>
      <family val="2"/>
      <charset val="204"/>
      <scheme val="minor"/>
    </font>
    <font>
      <b/>
      <sz val="14"/>
      <name val="Aptos Narrow"/>
      <family val="2"/>
      <charset val="204"/>
      <scheme val="minor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vertAlign val="superscript"/>
      <sz val="14"/>
      <name val="Arial"/>
      <family val="2"/>
      <charset val="204"/>
    </font>
    <font>
      <sz val="14"/>
      <name val="Times New Roman"/>
      <family val="1"/>
      <charset val="204"/>
    </font>
    <font>
      <u/>
      <sz val="14"/>
      <name val="Arial"/>
      <family val="2"/>
      <charset val="204"/>
    </font>
    <font>
      <b/>
      <sz val="14"/>
      <name val="Arial"/>
      <family val="2"/>
      <charset val="204"/>
    </font>
    <font>
      <b/>
      <u/>
      <sz val="14"/>
      <name val="Arial"/>
      <family val="2"/>
      <charset val="204"/>
    </font>
    <font>
      <b/>
      <sz val="15"/>
      <name val="Times New Roman"/>
      <family val="1"/>
      <charset val="204"/>
    </font>
    <font>
      <sz val="12"/>
      <color theme="1"/>
      <name val="Arial"/>
      <family val="2"/>
      <charset val="204"/>
    </font>
    <font>
      <b/>
      <sz val="12"/>
      <color theme="1"/>
      <name val="Arial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auto="1"/>
      </patternFill>
    </fill>
  </fills>
  <borders count="18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1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43" fontId="1" fillId="0" borderId="0" applyFont="0" applyFill="0" applyBorder="0" applyAlignment="0" applyProtection="0"/>
    <xf numFmtId="0" fontId="16" fillId="0" borderId="0"/>
    <xf numFmtId="43" fontId="16" fillId="0" borderId="0" applyFont="0" applyFill="0" applyBorder="0" applyAlignment="0" applyProtection="0"/>
    <xf numFmtId="0" fontId="17" fillId="0" borderId="0"/>
    <xf numFmtId="0" fontId="17" fillId="0" borderId="0"/>
    <xf numFmtId="0" fontId="18" fillId="0" borderId="0"/>
    <xf numFmtId="0" fontId="17" fillId="0" borderId="0"/>
    <xf numFmtId="0" fontId="18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17" fillId="0" borderId="0"/>
    <xf numFmtId="0" fontId="19" fillId="0" borderId="0"/>
    <xf numFmtId="0" fontId="20" fillId="0" borderId="0"/>
    <xf numFmtId="0" fontId="21" fillId="0" borderId="0"/>
    <xf numFmtId="0" fontId="15" fillId="0" borderId="0">
      <alignment horizontal="left"/>
    </xf>
    <xf numFmtId="0" fontId="18" fillId="0" borderId="0"/>
    <xf numFmtId="0" fontId="16" fillId="0" borderId="0"/>
    <xf numFmtId="0" fontId="17" fillId="0" borderId="0"/>
    <xf numFmtId="0" fontId="17" fillId="0" borderId="0"/>
    <xf numFmtId="0" fontId="22" fillId="0" borderId="0"/>
    <xf numFmtId="0" fontId="18" fillId="0" borderId="0"/>
    <xf numFmtId="0" fontId="1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17" fillId="0" borderId="0"/>
    <xf numFmtId="0" fontId="17" fillId="0" borderId="0"/>
    <xf numFmtId="9" fontId="11" fillId="0" borderId="0" applyFont="0" applyFill="0" applyBorder="0" applyAlignment="0" applyProtection="0"/>
    <xf numFmtId="9" fontId="17" fillId="0" borderId="0" applyFill="0" applyBorder="0" applyAlignment="0" applyProtection="0"/>
    <xf numFmtId="0" fontId="24" fillId="0" borderId="11" applyNumberFormat="0" applyFill="0" applyProtection="0"/>
    <xf numFmtId="0" fontId="25" fillId="0" borderId="0"/>
    <xf numFmtId="9" fontId="1" fillId="0" borderId="0" applyFont="0" applyFill="0" applyBorder="0" applyAlignment="0" applyProtection="0"/>
    <xf numFmtId="0" fontId="26" fillId="0" borderId="0"/>
    <xf numFmtId="165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5" fillId="0" borderId="0" applyFont="0" applyFill="0" applyBorder="0" applyAlignment="0" applyProtection="0"/>
  </cellStyleXfs>
  <cellXfs count="103">
    <xf numFmtId="0" fontId="0" fillId="0" borderId="0" xfId="0"/>
    <xf numFmtId="0" fontId="3" fillId="2" borderId="0" xfId="0" applyFont="1" applyFill="1"/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top" textRotation="90"/>
    </xf>
    <xf numFmtId="165" fontId="3" fillId="0" borderId="0" xfId="1" applyFont="1"/>
    <xf numFmtId="165" fontId="0" fillId="0" borderId="0" xfId="1" applyFont="1"/>
    <xf numFmtId="165" fontId="3" fillId="0" borderId="1" xfId="1" applyFont="1" applyBorder="1"/>
    <xf numFmtId="165" fontId="0" fillId="0" borderId="0" xfId="1" applyFont="1" applyFill="1" applyAlignment="1">
      <alignment horizontal="center" vertical="center"/>
    </xf>
    <xf numFmtId="165" fontId="0" fillId="0" borderId="0" xfId="1" applyFont="1" applyFill="1"/>
    <xf numFmtId="165" fontId="0" fillId="3" borderId="0" xfId="1" applyFont="1" applyFill="1"/>
    <xf numFmtId="165" fontId="3" fillId="4" borderId="0" xfId="1" applyFont="1" applyFill="1"/>
    <xf numFmtId="165" fontId="4" fillId="4" borderId="0" xfId="1" applyFont="1" applyFill="1"/>
    <xf numFmtId="165" fontId="5" fillId="4" borderId="0" xfId="1" applyFont="1" applyFill="1"/>
    <xf numFmtId="165" fontId="0" fillId="4" borderId="0" xfId="1" applyFont="1" applyFill="1" applyAlignment="1">
      <alignment horizontal="center" vertical="center"/>
    </xf>
    <xf numFmtId="165" fontId="0" fillId="4" borderId="0" xfId="1" applyFont="1" applyFill="1"/>
    <xf numFmtId="165" fontId="3" fillId="0" borderId="0" xfId="1" applyFont="1" applyFill="1"/>
    <xf numFmtId="0" fontId="3" fillId="2" borderId="2" xfId="0" applyFont="1" applyFill="1" applyBorder="1"/>
    <xf numFmtId="166" fontId="3" fillId="2" borderId="2" xfId="0" applyNumberFormat="1" applyFont="1" applyFill="1" applyBorder="1" applyAlignment="1">
      <alignment horizontal="center" vertical="center"/>
    </xf>
    <xf numFmtId="167" fontId="0" fillId="0" borderId="0" xfId="0" applyNumberFormat="1"/>
    <xf numFmtId="0" fontId="0" fillId="0" borderId="0" xfId="0" applyAlignment="1">
      <alignment wrapText="1"/>
    </xf>
    <xf numFmtId="0" fontId="3" fillId="2" borderId="1" xfId="0" applyFont="1" applyFill="1" applyBorder="1"/>
    <xf numFmtId="166" fontId="0" fillId="0" borderId="0" xfId="1" applyNumberFormat="1" applyFont="1"/>
    <xf numFmtId="0" fontId="0" fillId="0" borderId="0" xfId="0" applyAlignment="1">
      <alignment horizontal="center" vertical="center"/>
    </xf>
    <xf numFmtId="0" fontId="3" fillId="2" borderId="0" xfId="0" applyFont="1" applyFill="1" applyAlignment="1">
      <alignment horizontal="center"/>
    </xf>
    <xf numFmtId="0" fontId="8" fillId="0" borderId="0" xfId="0" applyFont="1" applyAlignment="1" applyProtection="1">
      <alignment vertical="center"/>
      <protection hidden="1"/>
    </xf>
    <xf numFmtId="0" fontId="9" fillId="0" borderId="0" xfId="0" applyFont="1" applyProtection="1">
      <protection hidden="1"/>
    </xf>
    <xf numFmtId="0" fontId="9" fillId="0" borderId="0" xfId="0" applyFont="1" applyAlignment="1" applyProtection="1">
      <alignment horizontal="center"/>
      <protection hidden="1"/>
    </xf>
    <xf numFmtId="168" fontId="12" fillId="0" borderId="7" xfId="0" applyNumberFormat="1" applyFont="1" applyBorder="1" applyAlignment="1">
      <alignment horizontal="left" vertical="center" wrapText="1"/>
    </xf>
    <xf numFmtId="165" fontId="1" fillId="0" borderId="0" xfId="1" applyFont="1" applyFill="1"/>
    <xf numFmtId="0" fontId="10" fillId="0" borderId="7" xfId="0" applyFont="1" applyBorder="1" applyAlignment="1" applyProtection="1">
      <alignment horizontal="center" vertical="center" wrapText="1"/>
      <protection hidden="1"/>
    </xf>
    <xf numFmtId="165" fontId="28" fillId="0" borderId="0" xfId="1" applyFont="1"/>
    <xf numFmtId="165" fontId="28" fillId="0" borderId="7" xfId="1" applyFont="1" applyBorder="1"/>
    <xf numFmtId="165" fontId="28" fillId="0" borderId="7" xfId="1" applyFont="1" applyBorder="1" applyAlignment="1">
      <alignment wrapText="1"/>
    </xf>
    <xf numFmtId="0" fontId="8" fillId="5" borderId="6" xfId="0" applyFont="1" applyFill="1" applyBorder="1" applyAlignment="1">
      <alignment horizontal="center" vertical="center" wrapText="1"/>
    </xf>
    <xf numFmtId="1" fontId="9" fillId="0" borderId="7" xfId="0" applyNumberFormat="1" applyFont="1" applyBorder="1" applyAlignment="1">
      <alignment horizontal="center" vertical="center" wrapText="1"/>
    </xf>
    <xf numFmtId="1" fontId="10" fillId="0" borderId="7" xfId="0" applyNumberFormat="1" applyFont="1" applyBorder="1" applyAlignment="1">
      <alignment horizontal="center" vertical="center" wrapText="1"/>
    </xf>
    <xf numFmtId="1" fontId="10" fillId="0" borderId="7" xfId="0" applyNumberFormat="1" applyFont="1" applyBorder="1" applyAlignment="1">
      <alignment horizontal="left" vertical="center" wrapText="1"/>
    </xf>
    <xf numFmtId="49" fontId="10" fillId="0" borderId="7" xfId="0" applyNumberFormat="1" applyFont="1" applyBorder="1" applyAlignment="1">
      <alignment horizontal="left" vertical="center" wrapText="1"/>
    </xf>
    <xf numFmtId="49" fontId="36" fillId="6" borderId="7" xfId="0" applyNumberFormat="1" applyFont="1" applyFill="1" applyBorder="1" applyAlignment="1">
      <alignment horizontal="left" vertical="center" wrapText="1"/>
    </xf>
    <xf numFmtId="49" fontId="10" fillId="6" borderId="7" xfId="0" applyNumberFormat="1" applyFont="1" applyFill="1" applyBorder="1" applyAlignment="1">
      <alignment horizontal="left" vertical="center" wrapText="1"/>
    </xf>
    <xf numFmtId="49" fontId="36" fillId="0" borderId="7" xfId="0" applyNumberFormat="1" applyFont="1" applyBorder="1" applyAlignment="1">
      <alignment horizontal="left" vertical="center" wrapText="1"/>
    </xf>
    <xf numFmtId="49" fontId="9" fillId="0" borderId="7" xfId="0" applyNumberFormat="1" applyFont="1" applyBorder="1" applyAlignment="1">
      <alignment horizontal="left" vertical="center" wrapText="1"/>
    </xf>
    <xf numFmtId="49" fontId="9" fillId="0" borderId="7" xfId="0" applyNumberFormat="1" applyFont="1" applyBorder="1" applyAlignment="1">
      <alignment horizontal="center" vertical="center" wrapText="1"/>
    </xf>
    <xf numFmtId="49" fontId="10" fillId="0" borderId="7" xfId="0" applyNumberFormat="1" applyFont="1" applyBorder="1" applyAlignment="1">
      <alignment vertical="center" wrapText="1"/>
    </xf>
    <xf numFmtId="49" fontId="10" fillId="0" borderId="7" xfId="0" applyNumberFormat="1" applyFont="1" applyBorder="1" applyAlignment="1">
      <alignment horizontal="center" vertical="center" wrapText="1"/>
    </xf>
    <xf numFmtId="0" fontId="9" fillId="0" borderId="7" xfId="0" applyFont="1" applyBorder="1" applyAlignment="1">
      <alignment vertical="center" wrapText="1"/>
    </xf>
    <xf numFmtId="0" fontId="9" fillId="5" borderId="7" xfId="0" applyFont="1" applyFill="1" applyBorder="1" applyAlignment="1">
      <alignment vertical="center" wrapText="1"/>
    </xf>
    <xf numFmtId="165" fontId="29" fillId="0" borderId="0" xfId="1" applyFont="1"/>
    <xf numFmtId="165" fontId="29" fillId="0" borderId="7" xfId="1" applyFont="1" applyBorder="1"/>
    <xf numFmtId="165" fontId="30" fillId="0" borderId="7" xfId="1" applyFont="1" applyBorder="1" applyAlignment="1">
      <alignment wrapText="1"/>
    </xf>
    <xf numFmtId="168" fontId="31" fillId="0" borderId="7" xfId="0" applyNumberFormat="1" applyFont="1" applyBorder="1" applyAlignment="1">
      <alignment horizontal="center" vertical="center" wrapText="1"/>
    </xf>
    <xf numFmtId="49" fontId="9" fillId="0" borderId="7" xfId="0" applyNumberFormat="1" applyFont="1" applyBorder="1" applyAlignment="1" applyProtection="1">
      <alignment horizontal="center"/>
      <protection hidden="1"/>
    </xf>
    <xf numFmtId="168" fontId="32" fillId="0" borderId="7" xfId="0" applyNumberFormat="1" applyFont="1" applyBorder="1" applyAlignment="1">
      <alignment horizontal="center" vertical="center" wrapText="1"/>
    </xf>
    <xf numFmtId="168" fontId="34" fillId="0" borderId="7" xfId="0" applyNumberFormat="1" applyFont="1" applyBorder="1" applyAlignment="1">
      <alignment horizontal="center" vertical="center" wrapText="1"/>
    </xf>
    <xf numFmtId="0" fontId="9" fillId="0" borderId="7" xfId="0" applyFont="1" applyBorder="1" applyProtection="1">
      <protection hidden="1"/>
    </xf>
    <xf numFmtId="0" fontId="9" fillId="0" borderId="7" xfId="0" applyFont="1" applyBorder="1" applyAlignment="1" applyProtection="1">
      <alignment wrapText="1"/>
      <protection hidden="1"/>
    </xf>
    <xf numFmtId="49" fontId="9" fillId="0" borderId="7" xfId="0" applyNumberFormat="1" applyFont="1" applyBorder="1" applyProtection="1">
      <protection hidden="1"/>
    </xf>
    <xf numFmtId="49" fontId="13" fillId="0" borderId="7" xfId="0" applyNumberFormat="1" applyFont="1" applyBorder="1" applyAlignment="1" applyProtection="1">
      <alignment horizontal="center"/>
      <protection hidden="1"/>
    </xf>
    <xf numFmtId="16" fontId="9" fillId="0" borderId="7" xfId="0" applyNumberFormat="1" applyFont="1" applyBorder="1" applyAlignment="1" applyProtection="1">
      <alignment horizontal="left" vertical="center" wrapText="1"/>
      <protection hidden="1"/>
    </xf>
    <xf numFmtId="16" fontId="9" fillId="0" borderId="7" xfId="0" applyNumberFormat="1" applyFont="1" applyBorder="1" applyAlignment="1" applyProtection="1">
      <alignment horizontal="right" vertical="center"/>
      <protection hidden="1"/>
    </xf>
    <xf numFmtId="165" fontId="28" fillId="8" borderId="7" xfId="1" applyFont="1" applyFill="1" applyBorder="1"/>
    <xf numFmtId="0" fontId="8" fillId="0" borderId="0" xfId="0" applyFont="1" applyProtection="1">
      <protection hidden="1"/>
    </xf>
    <xf numFmtId="165" fontId="28" fillId="0" borderId="0" xfId="1" applyFont="1" applyFill="1"/>
    <xf numFmtId="165" fontId="28" fillId="0" borderId="7" xfId="1" applyFont="1" applyFill="1" applyBorder="1"/>
    <xf numFmtId="165" fontId="30" fillId="0" borderId="7" xfId="1" applyFont="1" applyFill="1" applyBorder="1" applyAlignment="1">
      <alignment wrapText="1"/>
    </xf>
    <xf numFmtId="0" fontId="8" fillId="0" borderId="0" xfId="0" applyFont="1" applyFill="1" applyAlignment="1" applyProtection="1">
      <alignment vertical="center"/>
      <protection hidden="1"/>
    </xf>
    <xf numFmtId="0" fontId="40" fillId="0" borderId="0" xfId="0" applyFont="1" applyAlignment="1">
      <alignment horizontal="right" wrapText="1"/>
    </xf>
    <xf numFmtId="4" fontId="40" fillId="0" borderId="0" xfId="0" applyNumberFormat="1" applyFont="1" applyAlignment="1">
      <alignment wrapText="1"/>
    </xf>
    <xf numFmtId="0" fontId="40" fillId="0" borderId="0" xfId="0" applyFont="1" applyAlignment="1">
      <alignment wrapText="1"/>
    </xf>
    <xf numFmtId="0" fontId="39" fillId="0" borderId="0" xfId="0" applyFont="1" applyAlignment="1">
      <alignment horizontal="right" wrapText="1"/>
    </xf>
    <xf numFmtId="0" fontId="2" fillId="0" borderId="0" xfId="0" applyFont="1" applyAlignment="1">
      <alignment horizontal="center"/>
    </xf>
    <xf numFmtId="168" fontId="6" fillId="0" borderId="0" xfId="0" applyNumberFormat="1" applyFont="1" applyAlignment="1">
      <alignment horizontal="center" vertical="center" wrapText="1"/>
    </xf>
    <xf numFmtId="0" fontId="38" fillId="9" borderId="0" xfId="7" applyFont="1" applyFill="1" applyAlignment="1">
      <alignment horizontal="center" vertical="center" wrapText="1"/>
    </xf>
    <xf numFmtId="0" fontId="38" fillId="9" borderId="0" xfId="7" applyFont="1" applyFill="1" applyAlignment="1">
      <alignment horizontal="center" vertical="center"/>
    </xf>
    <xf numFmtId="0" fontId="39" fillId="0" borderId="0" xfId="0" applyFont="1" applyAlignment="1">
      <alignment horizontal="right" wrapText="1"/>
    </xf>
    <xf numFmtId="165" fontId="28" fillId="8" borderId="16" xfId="1" applyFont="1" applyFill="1" applyBorder="1" applyAlignment="1">
      <alignment horizontal="center" wrapText="1"/>
    </xf>
    <xf numFmtId="165" fontId="28" fillId="8" borderId="17" xfId="1" applyFont="1" applyFill="1" applyBorder="1" applyAlignment="1">
      <alignment horizontal="center" wrapText="1"/>
    </xf>
    <xf numFmtId="165" fontId="14" fillId="7" borderId="15" xfId="1" applyFont="1" applyFill="1" applyBorder="1" applyAlignment="1">
      <alignment horizontal="center" wrapText="1"/>
    </xf>
    <xf numFmtId="165" fontId="14" fillId="7" borderId="0" xfId="1" applyFont="1" applyFill="1" applyBorder="1" applyAlignment="1">
      <alignment horizontal="center" wrapText="1"/>
    </xf>
    <xf numFmtId="165" fontId="0" fillId="0" borderId="0" xfId="1" applyFont="1" applyBorder="1" applyAlignment="1">
      <alignment horizontal="center" vertical="center"/>
    </xf>
    <xf numFmtId="165" fontId="0" fillId="0" borderId="0" xfId="1" applyFont="1" applyAlignment="1">
      <alignment horizontal="center" vertical="center"/>
    </xf>
    <xf numFmtId="0" fontId="27" fillId="0" borderId="0" xfId="0" applyFont="1"/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7" xfId="0" applyFont="1" applyBorder="1" applyAlignment="1">
      <alignment horizontal="left" vertical="center" wrapText="1"/>
    </xf>
    <xf numFmtId="0" fontId="8" fillId="0" borderId="12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5" borderId="3" xfId="0" applyFont="1" applyFill="1" applyBorder="1" applyAlignment="1">
      <alignment horizontal="center" vertical="center"/>
    </xf>
    <xf numFmtId="0" fontId="8" fillId="5" borderId="12" xfId="0" applyFont="1" applyFill="1" applyBorder="1" applyAlignment="1">
      <alignment horizontal="center" vertical="center"/>
    </xf>
    <xf numFmtId="0" fontId="8" fillId="5" borderId="4" xfId="0" applyFont="1" applyFill="1" applyBorder="1" applyAlignment="1">
      <alignment horizontal="center" vertical="center"/>
    </xf>
    <xf numFmtId="164" fontId="8" fillId="0" borderId="7" xfId="2" applyFont="1" applyBorder="1" applyAlignment="1">
      <alignment horizontal="left" vertical="center" wrapText="1"/>
    </xf>
    <xf numFmtId="0" fontId="10" fillId="0" borderId="7" xfId="0" applyFont="1" applyBorder="1" applyAlignment="1" applyProtection="1">
      <alignment horizontal="center" vertical="center" wrapText="1"/>
      <protection hidden="1"/>
    </xf>
    <xf numFmtId="1" fontId="8" fillId="0" borderId="7" xfId="0" applyNumberFormat="1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/>
    </xf>
  </cellXfs>
  <cellStyles count="201">
    <cellStyle name="Excel Built-in Excel Built-in Excel Built-in Excel Built-in Excel Built-in Excel Built-in Excel Built-in Excel Built-in Excel Built-in Обычный 3" xfId="9"/>
    <cellStyle name="Excel Built-in Excel Built-in Excel Built-in Excel Built-in Обычный 3" xfId="10"/>
    <cellStyle name="Excel Built-in Excel Built-in Excel Built-in Обычный 2 2" xfId="11"/>
    <cellStyle name="Excel Built-in Excel Built-in Excel Built-in Обычный 3" xfId="12"/>
    <cellStyle name="Excel Built-in Excel Built-in Excel Built-in Обычный 7" xfId="13"/>
    <cellStyle name="TableStyleLight1" xfId="14"/>
    <cellStyle name="Денежный" xfId="2" builtinId="4"/>
    <cellStyle name="Єлемент таблиці" xfId="191"/>
    <cellStyle name="Обычный" xfId="0" builtinId="0"/>
    <cellStyle name="Обычный 10" xfId="15"/>
    <cellStyle name="Обычный 11" xfId="192"/>
    <cellStyle name="Обычный 2" xfId="3"/>
    <cellStyle name="Обычный 2 2" xfId="4"/>
    <cellStyle name="Обычный 2 2 10" xfId="16"/>
    <cellStyle name="Обычный 2 2 11" xfId="17"/>
    <cellStyle name="Обычный 2 2 12" xfId="18"/>
    <cellStyle name="Обычный 2 2 13" xfId="19"/>
    <cellStyle name="Обычный 2 2 14" xfId="20"/>
    <cellStyle name="Обычный 2 2 15" xfId="21"/>
    <cellStyle name="Обычный 2 2 16" xfId="22"/>
    <cellStyle name="Обычный 2 2 17" xfId="23"/>
    <cellStyle name="Обычный 2 2 18" xfId="24"/>
    <cellStyle name="Обычный 2 2 19" xfId="25"/>
    <cellStyle name="Обычный 2 2 2" xfId="5"/>
    <cellStyle name="Обычный 2 2 2 10" xfId="26"/>
    <cellStyle name="Обычный 2 2 2 11" xfId="27"/>
    <cellStyle name="Обычный 2 2 2 12" xfId="28"/>
    <cellStyle name="Обычный 2 2 2 13" xfId="29"/>
    <cellStyle name="Обычный 2 2 2 14" xfId="30"/>
    <cellStyle name="Обычный 2 2 2 15" xfId="31"/>
    <cellStyle name="Обычный 2 2 2 16" xfId="32"/>
    <cellStyle name="Обычный 2 2 2 17" xfId="33"/>
    <cellStyle name="Обычный 2 2 2 18" xfId="34"/>
    <cellStyle name="Обычный 2 2 2 2" xfId="35"/>
    <cellStyle name="Обычный 2 2 2 2 2" xfId="36"/>
    <cellStyle name="Обычный 2 2 2 2 3" xfId="37"/>
    <cellStyle name="Обычный 2 2 2 2 4" xfId="38"/>
    <cellStyle name="Обычный 2 2 2 2 5" xfId="39"/>
    <cellStyle name="Обычный 2 2 2 2 6" xfId="40"/>
    <cellStyle name="Обычный 2 2 2 3" xfId="41"/>
    <cellStyle name="Обычный 2 2 2 3 2" xfId="42"/>
    <cellStyle name="Обычный 2 2 2 3 3" xfId="43"/>
    <cellStyle name="Обычный 2 2 2 3 4" xfId="44"/>
    <cellStyle name="Обычный 2 2 2 3 5" xfId="45"/>
    <cellStyle name="Обычный 2 2 2 4" xfId="46"/>
    <cellStyle name="Обычный 2 2 2 4 2" xfId="47"/>
    <cellStyle name="Обычный 2 2 2 4 3" xfId="48"/>
    <cellStyle name="Обычный 2 2 2 4 4" xfId="49"/>
    <cellStyle name="Обычный 2 2 2 4 5" xfId="50"/>
    <cellStyle name="Обычный 2 2 2 5" xfId="51"/>
    <cellStyle name="Обычный 2 2 2 5 2" xfId="52"/>
    <cellStyle name="Обычный 2 2 2 5 3" xfId="53"/>
    <cellStyle name="Обычный 2 2 2 5 4" xfId="54"/>
    <cellStyle name="Обычный 2 2 2 5 5" xfId="55"/>
    <cellStyle name="Обычный 2 2 2 6" xfId="56"/>
    <cellStyle name="Обычный 2 2 2 6 2" xfId="57"/>
    <cellStyle name="Обычный 2 2 2 6 3" xfId="58"/>
    <cellStyle name="Обычный 2 2 2 6 4" xfId="59"/>
    <cellStyle name="Обычный 2 2 2 7" xfId="60"/>
    <cellStyle name="Обычный 2 2 2 7 2" xfId="61"/>
    <cellStyle name="Обычный 2 2 2 8" xfId="62"/>
    <cellStyle name="Обычный 2 2 2 9" xfId="63"/>
    <cellStyle name="Обычный 2 2 20" xfId="64"/>
    <cellStyle name="Обычный 2 2 3" xfId="65"/>
    <cellStyle name="Обычный 2 2 3 2" xfId="66"/>
    <cellStyle name="Обычный 2 2 4" xfId="67"/>
    <cellStyle name="Обычный 2 2 4 2" xfId="68"/>
    <cellStyle name="Обычный 2 2 4 3" xfId="69"/>
    <cellStyle name="Обычный 2 2 4 4" xfId="70"/>
    <cellStyle name="Обычный 2 2 4 5" xfId="71"/>
    <cellStyle name="Обычный 2 2 4 6" xfId="72"/>
    <cellStyle name="Обычный 2 2 5" xfId="73"/>
    <cellStyle name="Обычный 2 2 5 2" xfId="74"/>
    <cellStyle name="Обычный 2 2 5 3" xfId="75"/>
    <cellStyle name="Обычный 2 2 5 4" xfId="76"/>
    <cellStyle name="Обычный 2 2 5 5" xfId="77"/>
    <cellStyle name="Обычный 2 2 6" xfId="78"/>
    <cellStyle name="Обычный 2 2 6 2" xfId="79"/>
    <cellStyle name="Обычный 2 2 6 3" xfId="80"/>
    <cellStyle name="Обычный 2 2 6 4" xfId="81"/>
    <cellStyle name="Обычный 2 2 6 5" xfId="82"/>
    <cellStyle name="Обычный 2 2 7" xfId="83"/>
    <cellStyle name="Обычный 2 2 7 2" xfId="84"/>
    <cellStyle name="Обычный 2 2 7 3" xfId="85"/>
    <cellStyle name="Обычный 2 2 7 4" xfId="86"/>
    <cellStyle name="Обычный 2 2 7 5" xfId="87"/>
    <cellStyle name="Обычный 2 2 8" xfId="88"/>
    <cellStyle name="Обычный 2 2 8 2" xfId="89"/>
    <cellStyle name="Обычный 2 2 8 3" xfId="90"/>
    <cellStyle name="Обычный 2 2 8 4" xfId="91"/>
    <cellStyle name="Обычный 2 2 9" xfId="92"/>
    <cellStyle name="Обычный 2 2 9 2" xfId="93"/>
    <cellStyle name="Обычный 2 2_Послуги 2 Кодекс відкореговані" xfId="94"/>
    <cellStyle name="Обычный 2 3" xfId="7"/>
    <cellStyle name="Обычный 2 3 10" xfId="95"/>
    <cellStyle name="Обычный 2 3 11" xfId="96"/>
    <cellStyle name="Обычный 2 3 12" xfId="97"/>
    <cellStyle name="Обычный 2 3 13" xfId="98"/>
    <cellStyle name="Обычный 2 3 14" xfId="99"/>
    <cellStyle name="Обычный 2 3 15" xfId="100"/>
    <cellStyle name="Обычный 2 3 16" xfId="101"/>
    <cellStyle name="Обычный 2 3 17" xfId="102"/>
    <cellStyle name="Обычный 2 3 18" xfId="103"/>
    <cellStyle name="Обычный 2 3 2" xfId="104"/>
    <cellStyle name="Обычный 2 3 2 2" xfId="105"/>
    <cellStyle name="Обычный 2 3 2 3" xfId="106"/>
    <cellStyle name="Обычный 2 3 2 4" xfId="107"/>
    <cellStyle name="Обычный 2 3 2 5" xfId="108"/>
    <cellStyle name="Обычный 2 3 2 6" xfId="109"/>
    <cellStyle name="Обычный 2 3 3" xfId="110"/>
    <cellStyle name="Обычный 2 3 3 2" xfId="111"/>
    <cellStyle name="Обычный 2 3 3 3" xfId="112"/>
    <cellStyle name="Обычный 2 3 3 4" xfId="113"/>
    <cellStyle name="Обычный 2 3 3 5" xfId="114"/>
    <cellStyle name="Обычный 2 3 4" xfId="115"/>
    <cellStyle name="Обычный 2 3 4 2" xfId="116"/>
    <cellStyle name="Обычный 2 3 4 3" xfId="117"/>
    <cellStyle name="Обычный 2 3 4 4" xfId="118"/>
    <cellStyle name="Обычный 2 3 4 5" xfId="119"/>
    <cellStyle name="Обычный 2 3 5" xfId="120"/>
    <cellStyle name="Обычный 2 3 5 2" xfId="121"/>
    <cellStyle name="Обычный 2 3 5 3" xfId="122"/>
    <cellStyle name="Обычный 2 3 5 4" xfId="123"/>
    <cellStyle name="Обычный 2 3 5 5" xfId="124"/>
    <cellStyle name="Обычный 2 3 6" xfId="125"/>
    <cellStyle name="Обычный 2 3 6 2" xfId="126"/>
    <cellStyle name="Обычный 2 3 6 3" xfId="127"/>
    <cellStyle name="Обычный 2 3 6 4" xfId="128"/>
    <cellStyle name="Обычный 2 3 7" xfId="129"/>
    <cellStyle name="Обычный 2 3 7 2" xfId="130"/>
    <cellStyle name="Обычный 2 3 8" xfId="131"/>
    <cellStyle name="Обычный 2 3 9" xfId="132"/>
    <cellStyle name="Обычный 2 4" xfId="133"/>
    <cellStyle name="Обычный 2 4 2" xfId="134"/>
    <cellStyle name="Обычный 2 5" xfId="135"/>
    <cellStyle name="Обычный 2 5 2" xfId="136"/>
    <cellStyle name="Обычный 2 6" xfId="137"/>
    <cellStyle name="Обычный 2 7" xfId="138"/>
    <cellStyle name="Обычный 2 8" xfId="139"/>
    <cellStyle name="Обычный 3" xfId="140"/>
    <cellStyle name="Обычный 3 2" xfId="141"/>
    <cellStyle name="Обычный 4" xfId="142"/>
    <cellStyle name="Обычный 5" xfId="143"/>
    <cellStyle name="Обычный 5 2" xfId="144"/>
    <cellStyle name="Обычный 6" xfId="145"/>
    <cellStyle name="Обычный 6 2" xfId="146"/>
    <cellStyle name="Обычный 7" xfId="147"/>
    <cellStyle name="Обычный 7 10" xfId="148"/>
    <cellStyle name="Обычный 7 11" xfId="149"/>
    <cellStyle name="Обычный 7 12" xfId="150"/>
    <cellStyle name="Обычный 7 13" xfId="151"/>
    <cellStyle name="Обычный 7 14" xfId="152"/>
    <cellStyle name="Обычный 7 15" xfId="153"/>
    <cellStyle name="Обычный 7 16" xfId="154"/>
    <cellStyle name="Обычный 7 17" xfId="155"/>
    <cellStyle name="Обычный 7 18" xfId="156"/>
    <cellStyle name="Обычный 7 2" xfId="157"/>
    <cellStyle name="Обычный 7 2 2" xfId="158"/>
    <cellStyle name="Обычный 7 2 3" xfId="159"/>
    <cellStyle name="Обычный 7 2 4" xfId="160"/>
    <cellStyle name="Обычный 7 2 5" xfId="161"/>
    <cellStyle name="Обычный 7 2 6" xfId="162"/>
    <cellStyle name="Обычный 7 3" xfId="163"/>
    <cellStyle name="Обычный 7 3 2" xfId="164"/>
    <cellStyle name="Обычный 7 3 3" xfId="165"/>
    <cellStyle name="Обычный 7 3 4" xfId="166"/>
    <cellStyle name="Обычный 7 3 5" xfId="167"/>
    <cellStyle name="Обычный 7 4" xfId="168"/>
    <cellStyle name="Обычный 7 4 2" xfId="169"/>
    <cellStyle name="Обычный 7 4 3" xfId="170"/>
    <cellStyle name="Обычный 7 4 4" xfId="171"/>
    <cellStyle name="Обычный 7 4 5" xfId="172"/>
    <cellStyle name="Обычный 7 5" xfId="173"/>
    <cellStyle name="Обычный 7 5 2" xfId="174"/>
    <cellStyle name="Обычный 7 5 3" xfId="175"/>
    <cellStyle name="Обычный 7 5 4" xfId="176"/>
    <cellStyle name="Обычный 7 5 5" xfId="177"/>
    <cellStyle name="Обычный 7 6" xfId="178"/>
    <cellStyle name="Обычный 7 6 2" xfId="179"/>
    <cellStyle name="Обычный 7 6 3" xfId="180"/>
    <cellStyle name="Обычный 7 6 4" xfId="181"/>
    <cellStyle name="Обычный 7 7" xfId="182"/>
    <cellStyle name="Обычный 7 7 2" xfId="183"/>
    <cellStyle name="Обычный 7 8" xfId="184"/>
    <cellStyle name="Обычный 7 9" xfId="185"/>
    <cellStyle name="Обычный 8" xfId="186"/>
    <cellStyle name="Обычный 8 2" xfId="187"/>
    <cellStyle name="Обычный 9" xfId="188"/>
    <cellStyle name="Процентный 2" xfId="189"/>
    <cellStyle name="Процентный 2 2" xfId="190"/>
    <cellStyle name="Процентный 2 3" xfId="193"/>
    <cellStyle name="Финансовый" xfId="1" builtinId="3"/>
    <cellStyle name="Финансовый 2" xfId="8"/>
    <cellStyle name="Финансовый 2 2" xfId="194"/>
    <cellStyle name="Финансовый 2 3" xfId="199"/>
    <cellStyle name="Финансовый 3" xfId="195"/>
    <cellStyle name="Финансовый 4" xfId="196"/>
    <cellStyle name="Финансовый 4 2" xfId="200"/>
    <cellStyle name="Финансовый 5" xfId="198"/>
    <cellStyle name="Фінансовий 2" xfId="197"/>
    <cellStyle name="Фінансовий 3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Офіс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xmlns="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39"/>
  <sheetViews>
    <sheetView topLeftCell="B6" workbookViewId="0">
      <selection activeCell="E1" sqref="E1:E1048576"/>
    </sheetView>
  </sheetViews>
  <sheetFormatPr defaultRowHeight="14.25"/>
  <cols>
    <col min="1" max="1" width="13.125" customWidth="1"/>
    <col min="2" max="2" width="111" style="21" customWidth="1"/>
    <col min="3" max="3" width="64" style="22" customWidth="1"/>
    <col min="4" max="4" width="12.625" customWidth="1"/>
  </cols>
  <sheetData>
    <row r="1" spans="1:4" ht="23.25">
      <c r="B1" s="70" t="s">
        <v>0</v>
      </c>
      <c r="C1" s="70"/>
      <c r="D1" s="70"/>
    </row>
    <row r="2" spans="1:4" ht="15">
      <c r="B2"/>
      <c r="C2"/>
    </row>
    <row r="3" spans="1:4" ht="15">
      <c r="B3"/>
      <c r="C3"/>
    </row>
    <row r="4" spans="1:4" ht="15">
      <c r="B4"/>
      <c r="C4"/>
    </row>
    <row r="5" spans="1:4" ht="15">
      <c r="A5" s="1"/>
      <c r="B5" s="1"/>
      <c r="C5" s="1"/>
      <c r="D5" s="23" t="s">
        <v>1</v>
      </c>
    </row>
    <row r="6" spans="1:4" ht="122.45" customHeight="1">
      <c r="A6" s="2" t="s">
        <v>2</v>
      </c>
      <c r="B6" s="2" t="s">
        <v>3</v>
      </c>
      <c r="C6" s="2" t="s">
        <v>4</v>
      </c>
      <c r="D6" s="3" t="s">
        <v>5</v>
      </c>
    </row>
    <row r="7" spans="1:4" s="5" customFormat="1" ht="15">
      <c r="A7" s="4">
        <v>1</v>
      </c>
      <c r="B7" s="4" t="s">
        <v>26</v>
      </c>
      <c r="C7" s="5" t="s">
        <v>27</v>
      </c>
      <c r="D7" s="7">
        <v>160.91954022988506</v>
      </c>
    </row>
    <row r="8" spans="1:4" s="5" customFormat="1" ht="15">
      <c r="A8" s="6">
        <v>1</v>
      </c>
      <c r="B8" s="4" t="s">
        <v>26</v>
      </c>
      <c r="C8" s="5" t="s">
        <v>28</v>
      </c>
      <c r="D8" s="7">
        <v>122.29885057471265</v>
      </c>
    </row>
    <row r="9" spans="1:4" s="5" customFormat="1" ht="15">
      <c r="A9" s="6">
        <v>2</v>
      </c>
      <c r="B9" s="4" t="s">
        <v>29</v>
      </c>
      <c r="C9" s="5" t="s">
        <v>28</v>
      </c>
      <c r="D9" s="7">
        <v>122.29885057471265</v>
      </c>
    </row>
    <row r="10" spans="1:4" s="5" customFormat="1" ht="15">
      <c r="A10" s="4">
        <v>3</v>
      </c>
      <c r="B10" s="4" t="s">
        <v>30</v>
      </c>
      <c r="C10" s="8" t="s">
        <v>168</v>
      </c>
      <c r="D10" s="7">
        <v>90.977011494252878</v>
      </c>
    </row>
    <row r="11" spans="1:4" s="5" customFormat="1" ht="15">
      <c r="A11" s="4">
        <v>3</v>
      </c>
      <c r="B11" s="4" t="s">
        <v>30</v>
      </c>
      <c r="C11" s="9" t="s">
        <v>28</v>
      </c>
      <c r="D11" s="7">
        <v>122.29885057471265</v>
      </c>
    </row>
    <row r="12" spans="1:4" s="5" customFormat="1" ht="15">
      <c r="A12" s="4">
        <v>3</v>
      </c>
      <c r="B12" s="4" t="s">
        <v>30</v>
      </c>
      <c r="C12" s="9" t="s">
        <v>31</v>
      </c>
      <c r="D12" s="7">
        <v>101.26436781609195</v>
      </c>
    </row>
    <row r="13" spans="1:4" s="5" customFormat="1" ht="15">
      <c r="A13" s="6">
        <v>3</v>
      </c>
      <c r="B13" s="4" t="s">
        <v>30</v>
      </c>
      <c r="C13" s="9" t="s">
        <v>32</v>
      </c>
      <c r="D13" s="7">
        <v>225.28735632183907</v>
      </c>
    </row>
    <row r="14" spans="1:4" s="14" customFormat="1" ht="15">
      <c r="A14" s="10">
        <v>4</v>
      </c>
      <c r="B14" s="11" t="s">
        <v>33</v>
      </c>
      <c r="C14" s="12" t="s">
        <v>34</v>
      </c>
      <c r="D14" s="13">
        <v>344.82758620689657</v>
      </c>
    </row>
    <row r="15" spans="1:4" s="5" customFormat="1" ht="15">
      <c r="A15" s="4">
        <v>4</v>
      </c>
      <c r="B15" s="4" t="s">
        <v>33</v>
      </c>
      <c r="C15" s="9" t="s">
        <v>35</v>
      </c>
      <c r="D15" s="7">
        <v>77.241379310344826</v>
      </c>
    </row>
    <row r="16" spans="1:4" s="5" customFormat="1" ht="15">
      <c r="A16" s="4">
        <v>4</v>
      </c>
      <c r="B16" s="4" t="s">
        <v>33</v>
      </c>
      <c r="C16" s="9" t="s">
        <v>28</v>
      </c>
      <c r="D16" s="7">
        <v>122.29885057471265</v>
      </c>
    </row>
    <row r="17" spans="1:4" s="5" customFormat="1" ht="15">
      <c r="A17" s="4">
        <v>4</v>
      </c>
      <c r="B17" s="4" t="s">
        <v>33</v>
      </c>
      <c r="C17" s="9" t="s">
        <v>31</v>
      </c>
      <c r="D17" s="7">
        <v>101.26436781609195</v>
      </c>
    </row>
    <row r="18" spans="1:4" s="5" customFormat="1" ht="15">
      <c r="A18" s="6">
        <v>4</v>
      </c>
      <c r="B18" s="4" t="s">
        <v>33</v>
      </c>
      <c r="C18" s="9" t="s">
        <v>32</v>
      </c>
      <c r="D18" s="7">
        <v>225.28735632183907</v>
      </c>
    </row>
    <row r="19" spans="1:4" s="5" customFormat="1" ht="15">
      <c r="A19" s="4">
        <v>5</v>
      </c>
      <c r="B19" s="4" t="s">
        <v>36</v>
      </c>
      <c r="C19" s="5" t="s">
        <v>28</v>
      </c>
      <c r="D19" s="7">
        <v>122.29885057471265</v>
      </c>
    </row>
    <row r="20" spans="1:4" s="5" customFormat="1" ht="15">
      <c r="A20" s="4">
        <v>5</v>
      </c>
      <c r="B20" s="4" t="s">
        <v>36</v>
      </c>
      <c r="C20" s="5" t="s">
        <v>144</v>
      </c>
      <c r="D20" s="7">
        <v>128.73563218390805</v>
      </c>
    </row>
    <row r="21" spans="1:4" s="5" customFormat="1" ht="15">
      <c r="A21" s="4">
        <v>5</v>
      </c>
      <c r="B21" s="4" t="s">
        <v>36</v>
      </c>
      <c r="C21" s="5" t="s">
        <v>31</v>
      </c>
      <c r="D21" s="7">
        <v>101.26436781609195</v>
      </c>
    </row>
    <row r="22" spans="1:4" s="5" customFormat="1" ht="15">
      <c r="A22" s="6">
        <v>5</v>
      </c>
      <c r="B22" s="4" t="s">
        <v>36</v>
      </c>
      <c r="C22" s="5" t="s">
        <v>32</v>
      </c>
      <c r="D22" s="7">
        <v>225.28735632183907</v>
      </c>
    </row>
    <row r="23" spans="1:4" s="5" customFormat="1" ht="15">
      <c r="A23" s="4">
        <v>6</v>
      </c>
      <c r="B23" s="4" t="s">
        <v>37</v>
      </c>
      <c r="C23" s="5" t="s">
        <v>38</v>
      </c>
      <c r="D23" s="7">
        <v>57.22</v>
      </c>
    </row>
    <row r="24" spans="1:4" s="5" customFormat="1" ht="15">
      <c r="A24" s="4">
        <v>6</v>
      </c>
      <c r="B24" s="4" t="s">
        <v>37</v>
      </c>
      <c r="C24" s="5" t="s">
        <v>39</v>
      </c>
      <c r="D24" s="7">
        <v>63.13</v>
      </c>
    </row>
    <row r="25" spans="1:4" s="5" customFormat="1" ht="15">
      <c r="A25" s="6">
        <v>6</v>
      </c>
      <c r="B25" s="4" t="s">
        <v>37</v>
      </c>
      <c r="C25" s="5" t="s">
        <v>40</v>
      </c>
      <c r="D25" s="7">
        <v>57.22</v>
      </c>
    </row>
    <row r="26" spans="1:4" s="5" customFormat="1" ht="15">
      <c r="A26" s="6">
        <v>6</v>
      </c>
      <c r="B26" s="4" t="s">
        <v>37</v>
      </c>
      <c r="C26" s="5" t="s">
        <v>35</v>
      </c>
      <c r="D26" s="7">
        <v>77.241379310344826</v>
      </c>
    </row>
    <row r="27" spans="1:4" s="5" customFormat="1" ht="20.45" customHeight="1">
      <c r="A27" s="6">
        <v>7</v>
      </c>
      <c r="B27" s="4" t="s">
        <v>41</v>
      </c>
      <c r="C27" s="5" t="s">
        <v>28</v>
      </c>
      <c r="D27" s="7">
        <v>122.29885057471265</v>
      </c>
    </row>
    <row r="28" spans="1:4" s="5" customFormat="1" ht="13.9" customHeight="1">
      <c r="A28" s="4">
        <v>8</v>
      </c>
      <c r="B28" s="4" t="s">
        <v>42</v>
      </c>
      <c r="C28" s="5" t="s">
        <v>35</v>
      </c>
      <c r="D28" s="7">
        <v>77.241379310344826</v>
      </c>
    </row>
    <row r="29" spans="1:4" s="5" customFormat="1" ht="15">
      <c r="A29" s="6">
        <v>8</v>
      </c>
      <c r="B29" s="4" t="s">
        <v>42</v>
      </c>
      <c r="C29" s="5" t="s">
        <v>40</v>
      </c>
      <c r="D29" s="7">
        <v>57.22</v>
      </c>
    </row>
    <row r="30" spans="1:4" s="8" customFormat="1" ht="15">
      <c r="A30" s="15">
        <v>9.1</v>
      </c>
      <c r="B30" s="15" t="s">
        <v>43</v>
      </c>
      <c r="C30" s="8" t="s">
        <v>35</v>
      </c>
      <c r="D30" s="7">
        <v>77.241379310344826</v>
      </c>
    </row>
    <row r="31" spans="1:4" s="5" customFormat="1" ht="15">
      <c r="A31" s="6">
        <v>9.1</v>
      </c>
      <c r="B31" s="4" t="s">
        <v>43</v>
      </c>
      <c r="C31" s="5" t="s">
        <v>40</v>
      </c>
      <c r="D31" s="7">
        <v>57.22</v>
      </c>
    </row>
    <row r="32" spans="1:4" s="8" customFormat="1" ht="15">
      <c r="A32" s="15">
        <v>10.1</v>
      </c>
      <c r="B32" s="15" t="s">
        <v>44</v>
      </c>
      <c r="C32" s="8" t="s">
        <v>35</v>
      </c>
      <c r="D32" s="7">
        <v>77.241379310344826</v>
      </c>
    </row>
    <row r="33" spans="1:4" s="5" customFormat="1" ht="15">
      <c r="A33" s="4">
        <v>9.1999999999999993</v>
      </c>
      <c r="B33" s="4" t="s">
        <v>44</v>
      </c>
      <c r="C33" s="5" t="s">
        <v>45</v>
      </c>
      <c r="D33" s="7">
        <v>57.22</v>
      </c>
    </row>
    <row r="34" spans="1:4" s="5" customFormat="1" ht="15">
      <c r="A34" s="6">
        <v>9.1999999999999993</v>
      </c>
      <c r="B34" s="4" t="s">
        <v>44</v>
      </c>
      <c r="C34" s="5" t="s">
        <v>46</v>
      </c>
      <c r="D34" s="7">
        <v>63.13</v>
      </c>
    </row>
    <row r="35" spans="1:4" s="5" customFormat="1" ht="22.15" customHeight="1">
      <c r="A35" s="4">
        <v>10.1</v>
      </c>
      <c r="B35" s="4" t="s">
        <v>47</v>
      </c>
      <c r="C35" s="5" t="s">
        <v>48</v>
      </c>
      <c r="D35" s="7">
        <v>51.3</v>
      </c>
    </row>
    <row r="36" spans="1:4" s="5" customFormat="1" ht="21.6" customHeight="1">
      <c r="A36" s="6">
        <v>10.1</v>
      </c>
      <c r="B36" s="4" t="s">
        <v>47</v>
      </c>
      <c r="C36" s="5" t="s">
        <v>40</v>
      </c>
      <c r="D36" s="7">
        <v>57.22</v>
      </c>
    </row>
    <row r="37" spans="1:4" s="5" customFormat="1" ht="15">
      <c r="A37" s="4">
        <v>10.199999999999999</v>
      </c>
      <c r="B37" s="4" t="s">
        <v>49</v>
      </c>
      <c r="C37" s="5" t="s">
        <v>45</v>
      </c>
      <c r="D37" s="7">
        <v>57.22</v>
      </c>
    </row>
    <row r="38" spans="1:4" s="5" customFormat="1" ht="15">
      <c r="A38" s="6">
        <v>10.199999999999999</v>
      </c>
      <c r="B38" s="4" t="s">
        <v>49</v>
      </c>
      <c r="C38" s="5" t="s">
        <v>50</v>
      </c>
      <c r="D38" s="7">
        <v>51.3</v>
      </c>
    </row>
    <row r="39" spans="1:4" s="5" customFormat="1" ht="15">
      <c r="A39" s="6">
        <v>11</v>
      </c>
      <c r="B39" s="4" t="s">
        <v>51</v>
      </c>
      <c r="C39" s="5" t="s">
        <v>50</v>
      </c>
      <c r="D39" s="7">
        <v>51.3</v>
      </c>
    </row>
    <row r="40" spans="1:4" ht="15">
      <c r="A40" s="16" t="s">
        <v>52</v>
      </c>
      <c r="B40" s="16"/>
      <c r="C40" s="16"/>
      <c r="D40" s="17"/>
    </row>
    <row r="41" spans="1:4" ht="15.75">
      <c r="B41"/>
      <c r="C41" s="27"/>
    </row>
    <row r="42" spans="1:4" ht="15">
      <c r="B42"/>
      <c r="C42"/>
      <c r="D42" s="18"/>
    </row>
    <row r="43" spans="1:4" ht="15">
      <c r="B43"/>
      <c r="C43"/>
      <c r="D43" s="18"/>
    </row>
    <row r="44" spans="1:4" ht="15">
      <c r="B44"/>
      <c r="C44"/>
      <c r="D44" s="18"/>
    </row>
    <row r="45" spans="1:4" ht="15">
      <c r="B45"/>
      <c r="C45"/>
      <c r="D45" s="18"/>
    </row>
    <row r="46" spans="1:4" ht="15">
      <c r="B46"/>
      <c r="C46"/>
      <c r="D46" s="18"/>
    </row>
    <row r="47" spans="1:4">
      <c r="B47"/>
      <c r="C47"/>
      <c r="D47" s="18"/>
    </row>
    <row r="48" spans="1:4">
      <c r="B48"/>
      <c r="C48"/>
      <c r="D48" s="18"/>
    </row>
    <row r="49" spans="2:4">
      <c r="B49"/>
      <c r="C49"/>
      <c r="D49" s="18"/>
    </row>
    <row r="50" spans="2:4">
      <c r="B50"/>
      <c r="C50"/>
      <c r="D50" s="18"/>
    </row>
    <row r="51" spans="2:4">
      <c r="B51"/>
      <c r="C51"/>
      <c r="D51" s="18"/>
    </row>
    <row r="52" spans="2:4">
      <c r="B52"/>
      <c r="C52"/>
      <c r="D52" s="18"/>
    </row>
    <row r="53" spans="2:4">
      <c r="B53"/>
      <c r="C53"/>
      <c r="D53" s="18"/>
    </row>
    <row r="54" spans="2:4">
      <c r="B54"/>
      <c r="C54"/>
      <c r="D54" s="18"/>
    </row>
    <row r="55" spans="2:4" ht="49.15" customHeight="1">
      <c r="B55"/>
      <c r="C55" s="19"/>
      <c r="D55" s="71" t="s">
        <v>53</v>
      </c>
    </row>
    <row r="56" spans="2:4">
      <c r="B56"/>
      <c r="C56" s="19"/>
      <c r="D56" s="71"/>
    </row>
    <row r="57" spans="2:4">
      <c r="B57"/>
      <c r="C57" s="19"/>
      <c r="D57" s="71"/>
    </row>
    <row r="58" spans="2:4">
      <c r="B58"/>
      <c r="C58" s="19"/>
      <c r="D58" s="71"/>
    </row>
    <row r="59" spans="2:4">
      <c r="B59"/>
      <c r="C59" s="19"/>
      <c r="D59" s="71"/>
    </row>
    <row r="60" spans="2:4">
      <c r="B60"/>
      <c r="C60" s="19"/>
      <c r="D60" s="71"/>
    </row>
    <row r="61" spans="2:4">
      <c r="B61"/>
      <c r="C61" s="19"/>
      <c r="D61" s="71"/>
    </row>
    <row r="62" spans="2:4">
      <c r="B62"/>
      <c r="C62"/>
    </row>
    <row r="63" spans="2:4">
      <c r="B63"/>
      <c r="C63"/>
    </row>
    <row r="64" spans="2:4">
      <c r="B64"/>
      <c r="C64"/>
    </row>
    <row r="65" spans="2:4" ht="15">
      <c r="B65" s="20" t="s">
        <v>5</v>
      </c>
      <c r="C65" t="s">
        <v>5</v>
      </c>
    </row>
    <row r="66" spans="2:4" ht="15">
      <c r="B66" s="20" t="s">
        <v>6</v>
      </c>
      <c r="C66" t="s">
        <v>6</v>
      </c>
    </row>
    <row r="67" spans="2:4" ht="15">
      <c r="B67" s="20" t="s">
        <v>8</v>
      </c>
      <c r="C67" t="s">
        <v>7</v>
      </c>
      <c r="D67" t="s">
        <v>43</v>
      </c>
    </row>
    <row r="68" spans="2:4" ht="15">
      <c r="B68" s="20" t="s">
        <v>9</v>
      </c>
      <c r="C68" t="s">
        <v>8</v>
      </c>
      <c r="D68" t="s">
        <v>43</v>
      </c>
    </row>
    <row r="69" spans="2:4" ht="15">
      <c r="B69" s="20" t="s">
        <v>10</v>
      </c>
      <c r="C69" t="s">
        <v>9</v>
      </c>
      <c r="D69" t="s">
        <v>44</v>
      </c>
    </row>
    <row r="70" spans="2:4" ht="15">
      <c r="B70" s="20" t="s">
        <v>11</v>
      </c>
      <c r="C70" t="s">
        <v>10</v>
      </c>
      <c r="D70" t="s">
        <v>44</v>
      </c>
    </row>
    <row r="71" spans="2:4" ht="15">
      <c r="B71" s="20" t="s">
        <v>12</v>
      </c>
      <c r="C71" t="s">
        <v>11</v>
      </c>
      <c r="D71" t="s">
        <v>44</v>
      </c>
    </row>
    <row r="72" spans="2:4" ht="15">
      <c r="B72" s="20" t="s">
        <v>13</v>
      </c>
      <c r="C72" t="s">
        <v>12</v>
      </c>
      <c r="D72" t="s">
        <v>47</v>
      </c>
    </row>
    <row r="73" spans="2:4" ht="15">
      <c r="B73" s="20" t="s">
        <v>14</v>
      </c>
      <c r="C73" t="s">
        <v>13</v>
      </c>
      <c r="D73" t="s">
        <v>47</v>
      </c>
    </row>
    <row r="74" spans="2:4" ht="15">
      <c r="B74" s="20" t="s">
        <v>15</v>
      </c>
      <c r="C74" t="s">
        <v>14</v>
      </c>
      <c r="D74" t="s">
        <v>49</v>
      </c>
    </row>
    <row r="75" spans="2:4" ht="15">
      <c r="B75" s="20" t="s">
        <v>16</v>
      </c>
      <c r="C75" t="s">
        <v>15</v>
      </c>
      <c r="D75" t="s">
        <v>49</v>
      </c>
    </row>
    <row r="76" spans="2:4" ht="15">
      <c r="B76" s="20" t="s">
        <v>17</v>
      </c>
      <c r="C76" t="s">
        <v>16</v>
      </c>
    </row>
    <row r="77" spans="2:4" ht="15">
      <c r="B77" s="20" t="s">
        <v>18</v>
      </c>
      <c r="C77" t="s">
        <v>17</v>
      </c>
    </row>
    <row r="78" spans="2:4" ht="15">
      <c r="B78" s="20" t="s">
        <v>19</v>
      </c>
      <c r="C78" t="s">
        <v>18</v>
      </c>
    </row>
    <row r="79" spans="2:4">
      <c r="C79" t="s">
        <v>19</v>
      </c>
    </row>
    <row r="80" spans="2:4" ht="15">
      <c r="B80" s="20" t="s">
        <v>20</v>
      </c>
      <c r="C80" t="s">
        <v>20</v>
      </c>
    </row>
    <row r="81" spans="2:3" ht="15">
      <c r="B81" s="20" t="s">
        <v>21</v>
      </c>
      <c r="C81" t="s">
        <v>21</v>
      </c>
    </row>
    <row r="82" spans="2:3" ht="15">
      <c r="B82" s="20" t="s">
        <v>22</v>
      </c>
      <c r="C82" t="s">
        <v>22</v>
      </c>
    </row>
    <row r="83" spans="2:3">
      <c r="C83" t="s">
        <v>25</v>
      </c>
    </row>
    <row r="84" spans="2:3" ht="15">
      <c r="B84" s="20" t="s">
        <v>23</v>
      </c>
      <c r="C84" t="s">
        <v>23</v>
      </c>
    </row>
    <row r="85" spans="2:3" ht="15">
      <c r="B85" s="20" t="s">
        <v>24</v>
      </c>
      <c r="C85" t="s">
        <v>24</v>
      </c>
    </row>
    <row r="86" spans="2:3">
      <c r="B86"/>
      <c r="C86"/>
    </row>
    <row r="87" spans="2:3">
      <c r="B87"/>
      <c r="C87"/>
    </row>
    <row r="88" spans="2:3">
      <c r="B88"/>
      <c r="C88"/>
    </row>
    <row r="89" spans="2:3">
      <c r="B89"/>
      <c r="C89"/>
    </row>
    <row r="90" spans="2:3">
      <c r="B90"/>
      <c r="C90"/>
    </row>
    <row r="91" spans="2:3">
      <c r="B91"/>
      <c r="C91"/>
    </row>
    <row r="92" spans="2:3">
      <c r="B92"/>
      <c r="C92"/>
    </row>
    <row r="93" spans="2:3">
      <c r="B93"/>
      <c r="C93"/>
    </row>
    <row r="94" spans="2:3">
      <c r="B94"/>
      <c r="C94"/>
    </row>
    <row r="95" spans="2:3">
      <c r="B95"/>
      <c r="C95"/>
    </row>
    <row r="96" spans="2:3">
      <c r="B96"/>
      <c r="C96"/>
    </row>
    <row r="97" spans="2:3">
      <c r="B97"/>
      <c r="C97"/>
    </row>
    <row r="98" spans="2:3">
      <c r="B98"/>
      <c r="C98"/>
    </row>
    <row r="99" spans="2:3">
      <c r="B99"/>
      <c r="C99"/>
    </row>
    <row r="100" spans="2:3">
      <c r="B100"/>
      <c r="C100"/>
    </row>
    <row r="101" spans="2:3">
      <c r="B101"/>
      <c r="C101"/>
    </row>
    <row r="102" spans="2:3">
      <c r="B102"/>
      <c r="C102"/>
    </row>
    <row r="103" spans="2:3">
      <c r="B103"/>
      <c r="C103"/>
    </row>
    <row r="104" spans="2:3">
      <c r="B104"/>
      <c r="C104"/>
    </row>
    <row r="105" spans="2:3">
      <c r="B105"/>
      <c r="C105"/>
    </row>
    <row r="106" spans="2:3">
      <c r="B106"/>
      <c r="C106"/>
    </row>
    <row r="107" spans="2:3">
      <c r="B107"/>
      <c r="C107"/>
    </row>
    <row r="108" spans="2:3">
      <c r="B108"/>
      <c r="C108"/>
    </row>
    <row r="109" spans="2:3">
      <c r="B109"/>
      <c r="C109"/>
    </row>
    <row r="110" spans="2:3">
      <c r="B110"/>
      <c r="C110"/>
    </row>
    <row r="111" spans="2:3">
      <c r="B111"/>
      <c r="C111"/>
    </row>
    <row r="112" spans="2:3">
      <c r="B112"/>
      <c r="C112"/>
    </row>
    <row r="113" spans="2:3">
      <c r="B113"/>
      <c r="C113"/>
    </row>
    <row r="114" spans="2:3">
      <c r="B114"/>
      <c r="C114"/>
    </row>
    <row r="115" spans="2:3">
      <c r="B115"/>
      <c r="C115"/>
    </row>
    <row r="116" spans="2:3">
      <c r="B116"/>
      <c r="C116"/>
    </row>
    <row r="117" spans="2:3">
      <c r="B117"/>
      <c r="C117"/>
    </row>
    <row r="118" spans="2:3">
      <c r="B118"/>
      <c r="C118"/>
    </row>
    <row r="119" spans="2:3">
      <c r="B119"/>
      <c r="C119"/>
    </row>
    <row r="120" spans="2:3">
      <c r="B120"/>
      <c r="C120"/>
    </row>
    <row r="121" spans="2:3">
      <c r="B121"/>
      <c r="C121"/>
    </row>
    <row r="122" spans="2:3">
      <c r="B122"/>
      <c r="C122"/>
    </row>
    <row r="123" spans="2:3">
      <c r="B123"/>
      <c r="C123"/>
    </row>
    <row r="124" spans="2:3">
      <c r="B124"/>
      <c r="C124"/>
    </row>
    <row r="125" spans="2:3">
      <c r="B125"/>
      <c r="C125"/>
    </row>
    <row r="126" spans="2:3">
      <c r="B126"/>
      <c r="C126"/>
    </row>
    <row r="127" spans="2:3">
      <c r="B127"/>
      <c r="C127"/>
    </row>
    <row r="128" spans="2:3">
      <c r="B128"/>
      <c r="C128"/>
    </row>
    <row r="129" spans="2:3">
      <c r="B129"/>
      <c r="C129"/>
    </row>
    <row r="130" spans="2:3">
      <c r="B130"/>
      <c r="C130"/>
    </row>
    <row r="131" spans="2:3">
      <c r="B131"/>
      <c r="C131"/>
    </row>
    <row r="132" spans="2:3">
      <c r="B132"/>
      <c r="C132"/>
    </row>
    <row r="133" spans="2:3">
      <c r="B133"/>
      <c r="C133"/>
    </row>
    <row r="134" spans="2:3">
      <c r="B134"/>
      <c r="C134"/>
    </row>
    <row r="135" spans="2:3">
      <c r="B135"/>
      <c r="C135"/>
    </row>
    <row r="136" spans="2:3">
      <c r="B136"/>
      <c r="C136"/>
    </row>
    <row r="137" spans="2:3">
      <c r="B137"/>
      <c r="C137"/>
    </row>
    <row r="138" spans="2:3">
      <c r="B138"/>
      <c r="C138"/>
    </row>
    <row r="139" spans="2:3">
      <c r="B139"/>
      <c r="C139"/>
    </row>
    <row r="140" spans="2:3">
      <c r="B140"/>
      <c r="C140"/>
    </row>
    <row r="141" spans="2:3">
      <c r="B141"/>
      <c r="C141"/>
    </row>
    <row r="142" spans="2:3">
      <c r="B142"/>
      <c r="C142"/>
    </row>
    <row r="143" spans="2:3">
      <c r="B143"/>
      <c r="C143"/>
    </row>
    <row r="144" spans="2:3">
      <c r="B144"/>
      <c r="C144"/>
    </row>
    <row r="145" spans="2:3">
      <c r="B145"/>
      <c r="C145"/>
    </row>
    <row r="146" spans="2:3">
      <c r="B146"/>
      <c r="C146"/>
    </row>
    <row r="147" spans="2:3">
      <c r="B147"/>
      <c r="C147"/>
    </row>
    <row r="148" spans="2:3">
      <c r="B148"/>
      <c r="C148"/>
    </row>
    <row r="149" spans="2:3">
      <c r="B149"/>
      <c r="C149"/>
    </row>
    <row r="150" spans="2:3">
      <c r="B150"/>
      <c r="C150"/>
    </row>
    <row r="151" spans="2:3">
      <c r="B151"/>
      <c r="C151"/>
    </row>
    <row r="152" spans="2:3">
      <c r="B152"/>
      <c r="C152"/>
    </row>
    <row r="153" spans="2:3">
      <c r="B153"/>
      <c r="C153"/>
    </row>
    <row r="154" spans="2:3">
      <c r="B154"/>
      <c r="C154"/>
    </row>
    <row r="155" spans="2:3">
      <c r="B155"/>
      <c r="C155"/>
    </row>
    <row r="156" spans="2:3">
      <c r="B156"/>
      <c r="C156"/>
    </row>
    <row r="157" spans="2:3">
      <c r="B157"/>
      <c r="C157"/>
    </row>
    <row r="158" spans="2:3">
      <c r="B158"/>
      <c r="C158"/>
    </row>
    <row r="159" spans="2:3">
      <c r="B159"/>
      <c r="C159"/>
    </row>
    <row r="160" spans="2:3">
      <c r="B160"/>
      <c r="C160"/>
    </row>
    <row r="161" spans="2:3">
      <c r="B161"/>
      <c r="C161"/>
    </row>
    <row r="162" spans="2:3">
      <c r="B162"/>
      <c r="C162"/>
    </row>
    <row r="163" spans="2:3">
      <c r="B163"/>
      <c r="C163"/>
    </row>
    <row r="164" spans="2:3">
      <c r="B164"/>
      <c r="C164"/>
    </row>
    <row r="165" spans="2:3">
      <c r="B165"/>
      <c r="C165"/>
    </row>
    <row r="166" spans="2:3">
      <c r="B166"/>
      <c r="C166"/>
    </row>
    <row r="167" spans="2:3">
      <c r="B167"/>
      <c r="C167"/>
    </row>
    <row r="168" spans="2:3">
      <c r="B168"/>
      <c r="C168"/>
    </row>
    <row r="169" spans="2:3">
      <c r="B169"/>
      <c r="C169"/>
    </row>
    <row r="170" spans="2:3">
      <c r="B170"/>
      <c r="C170"/>
    </row>
    <row r="171" spans="2:3">
      <c r="B171"/>
      <c r="C171"/>
    </row>
    <row r="172" spans="2:3">
      <c r="B172"/>
      <c r="C172"/>
    </row>
    <row r="173" spans="2:3">
      <c r="B173"/>
      <c r="C173"/>
    </row>
    <row r="174" spans="2:3">
      <c r="B174"/>
      <c r="C174"/>
    </row>
    <row r="175" spans="2:3">
      <c r="B175"/>
      <c r="C175"/>
    </row>
    <row r="176" spans="2:3">
      <c r="B176"/>
      <c r="C176"/>
    </row>
    <row r="177" spans="2:3">
      <c r="B177"/>
      <c r="C177"/>
    </row>
    <row r="178" spans="2:3">
      <c r="B178"/>
      <c r="C178"/>
    </row>
    <row r="179" spans="2:3">
      <c r="B179"/>
      <c r="C179"/>
    </row>
    <row r="180" spans="2:3">
      <c r="B180"/>
      <c r="C180"/>
    </row>
    <row r="181" spans="2:3">
      <c r="B181"/>
      <c r="C181"/>
    </row>
    <row r="182" spans="2:3">
      <c r="B182"/>
      <c r="C182"/>
    </row>
    <row r="183" spans="2:3">
      <c r="B183"/>
      <c r="C183"/>
    </row>
    <row r="184" spans="2:3">
      <c r="B184"/>
      <c r="C184"/>
    </row>
    <row r="185" spans="2:3">
      <c r="B185"/>
      <c r="C185"/>
    </row>
    <row r="186" spans="2:3">
      <c r="B186"/>
      <c r="C186"/>
    </row>
    <row r="187" spans="2:3">
      <c r="B187"/>
      <c r="C187"/>
    </row>
    <row r="188" spans="2:3">
      <c r="B188"/>
      <c r="C188"/>
    </row>
    <row r="189" spans="2:3">
      <c r="B189"/>
      <c r="C189"/>
    </row>
    <row r="190" spans="2:3">
      <c r="B190"/>
      <c r="C190"/>
    </row>
    <row r="191" spans="2:3">
      <c r="B191"/>
      <c r="C191"/>
    </row>
    <row r="192" spans="2:3">
      <c r="B192"/>
      <c r="C192"/>
    </row>
    <row r="193" spans="2:3">
      <c r="B193"/>
      <c r="C193"/>
    </row>
    <row r="194" spans="2:3">
      <c r="B194"/>
      <c r="C194"/>
    </row>
    <row r="195" spans="2:3">
      <c r="B195"/>
      <c r="C195"/>
    </row>
    <row r="196" spans="2:3">
      <c r="B196"/>
      <c r="C196"/>
    </row>
    <row r="197" spans="2:3">
      <c r="B197"/>
      <c r="C197"/>
    </row>
    <row r="198" spans="2:3">
      <c r="B198"/>
      <c r="C198"/>
    </row>
    <row r="199" spans="2:3">
      <c r="B199"/>
      <c r="C199"/>
    </row>
    <row r="200" spans="2:3">
      <c r="B200"/>
      <c r="C200"/>
    </row>
    <row r="201" spans="2:3">
      <c r="B201"/>
      <c r="C201"/>
    </row>
    <row r="202" spans="2:3">
      <c r="B202"/>
      <c r="C202"/>
    </row>
    <row r="203" spans="2:3">
      <c r="B203"/>
      <c r="C203"/>
    </row>
    <row r="204" spans="2:3">
      <c r="B204"/>
      <c r="C204"/>
    </row>
    <row r="205" spans="2:3">
      <c r="B205"/>
      <c r="C205"/>
    </row>
    <row r="206" spans="2:3">
      <c r="B206"/>
      <c r="C206"/>
    </row>
    <row r="207" spans="2:3">
      <c r="B207"/>
      <c r="C207"/>
    </row>
    <row r="208" spans="2:3">
      <c r="B208"/>
      <c r="C208"/>
    </row>
    <row r="209" spans="2:3">
      <c r="B209"/>
      <c r="C209"/>
    </row>
    <row r="210" spans="2:3">
      <c r="B210"/>
      <c r="C210"/>
    </row>
    <row r="211" spans="2:3">
      <c r="B211"/>
      <c r="C211"/>
    </row>
    <row r="212" spans="2:3">
      <c r="B212"/>
      <c r="C212"/>
    </row>
    <row r="213" spans="2:3">
      <c r="B213"/>
      <c r="C213"/>
    </row>
    <row r="214" spans="2:3">
      <c r="B214"/>
      <c r="C214"/>
    </row>
    <row r="215" spans="2:3">
      <c r="B215"/>
      <c r="C215"/>
    </row>
    <row r="216" spans="2:3">
      <c r="B216"/>
      <c r="C216"/>
    </row>
    <row r="217" spans="2:3">
      <c r="B217"/>
      <c r="C217"/>
    </row>
    <row r="218" spans="2:3">
      <c r="B218"/>
      <c r="C218"/>
    </row>
    <row r="219" spans="2:3">
      <c r="B219"/>
      <c r="C219"/>
    </row>
    <row r="220" spans="2:3">
      <c r="B220"/>
      <c r="C220"/>
    </row>
    <row r="221" spans="2:3">
      <c r="B221"/>
      <c r="C221"/>
    </row>
    <row r="222" spans="2:3">
      <c r="B222"/>
      <c r="C222"/>
    </row>
    <row r="223" spans="2:3">
      <c r="B223"/>
      <c r="C223"/>
    </row>
    <row r="224" spans="2:3">
      <c r="B224"/>
      <c r="C224"/>
    </row>
    <row r="225" spans="2:3">
      <c r="B225"/>
      <c r="C225"/>
    </row>
    <row r="226" spans="2:3">
      <c r="B226"/>
      <c r="C226"/>
    </row>
    <row r="227" spans="2:3">
      <c r="B227"/>
      <c r="C227"/>
    </row>
    <row r="228" spans="2:3">
      <c r="B228"/>
      <c r="C228"/>
    </row>
    <row r="229" spans="2:3">
      <c r="B229"/>
      <c r="C229"/>
    </row>
    <row r="230" spans="2:3">
      <c r="B230"/>
      <c r="C230"/>
    </row>
    <row r="231" spans="2:3">
      <c r="B231"/>
      <c r="C231"/>
    </row>
    <row r="232" spans="2:3">
      <c r="B232"/>
      <c r="C232"/>
    </row>
    <row r="233" spans="2:3">
      <c r="B233"/>
      <c r="C233"/>
    </row>
    <row r="234" spans="2:3">
      <c r="B234"/>
      <c r="C234"/>
    </row>
    <row r="235" spans="2:3">
      <c r="B235"/>
      <c r="C235"/>
    </row>
    <row r="236" spans="2:3">
      <c r="B236"/>
      <c r="C236"/>
    </row>
    <row r="237" spans="2:3">
      <c r="B237"/>
      <c r="C237"/>
    </row>
    <row r="238" spans="2:3">
      <c r="B238"/>
      <c r="C238"/>
    </row>
    <row r="239" spans="2:3">
      <c r="B239"/>
      <c r="C239"/>
    </row>
    <row r="240" spans="2:3">
      <c r="B240"/>
      <c r="C240"/>
    </row>
    <row r="241" spans="2:3">
      <c r="B241"/>
      <c r="C241"/>
    </row>
    <row r="242" spans="2:3">
      <c r="B242"/>
      <c r="C242"/>
    </row>
    <row r="243" spans="2:3">
      <c r="B243"/>
      <c r="C243"/>
    </row>
    <row r="244" spans="2:3">
      <c r="B244"/>
      <c r="C244"/>
    </row>
    <row r="245" spans="2:3">
      <c r="B245"/>
      <c r="C245"/>
    </row>
    <row r="246" spans="2:3">
      <c r="B246"/>
      <c r="C246"/>
    </row>
    <row r="247" spans="2:3">
      <c r="B247"/>
      <c r="C247"/>
    </row>
    <row r="248" spans="2:3">
      <c r="B248"/>
      <c r="C248"/>
    </row>
    <row r="249" spans="2:3">
      <c r="B249"/>
      <c r="C249"/>
    </row>
    <row r="250" spans="2:3">
      <c r="B250"/>
      <c r="C250"/>
    </row>
    <row r="251" spans="2:3">
      <c r="B251"/>
      <c r="C251"/>
    </row>
    <row r="252" spans="2:3">
      <c r="B252"/>
      <c r="C252"/>
    </row>
    <row r="253" spans="2:3">
      <c r="B253"/>
      <c r="C253"/>
    </row>
    <row r="254" spans="2:3">
      <c r="B254"/>
      <c r="C254"/>
    </row>
    <row r="255" spans="2:3">
      <c r="B255"/>
      <c r="C255"/>
    </row>
    <row r="256" spans="2:3">
      <c r="B256"/>
      <c r="C256"/>
    </row>
    <row r="257" spans="2:3">
      <c r="B257"/>
      <c r="C257"/>
    </row>
    <row r="258" spans="2:3">
      <c r="B258"/>
      <c r="C258"/>
    </row>
    <row r="259" spans="2:3">
      <c r="B259"/>
      <c r="C259"/>
    </row>
    <row r="260" spans="2:3">
      <c r="B260"/>
      <c r="C260"/>
    </row>
    <row r="261" spans="2:3">
      <c r="B261"/>
      <c r="C261"/>
    </row>
    <row r="262" spans="2:3">
      <c r="B262"/>
      <c r="C262"/>
    </row>
    <row r="263" spans="2:3">
      <c r="B263"/>
      <c r="C263"/>
    </row>
    <row r="264" spans="2:3">
      <c r="B264"/>
      <c r="C264"/>
    </row>
    <row r="265" spans="2:3">
      <c r="B265"/>
      <c r="C265"/>
    </row>
    <row r="266" spans="2:3">
      <c r="B266"/>
      <c r="C266"/>
    </row>
    <row r="267" spans="2:3">
      <c r="B267"/>
      <c r="C267"/>
    </row>
    <row r="268" spans="2:3">
      <c r="B268"/>
      <c r="C268"/>
    </row>
    <row r="269" spans="2:3">
      <c r="B269"/>
      <c r="C269"/>
    </row>
    <row r="270" spans="2:3">
      <c r="B270"/>
      <c r="C270"/>
    </row>
    <row r="271" spans="2:3">
      <c r="B271"/>
      <c r="C271"/>
    </row>
    <row r="272" spans="2:3">
      <c r="B272"/>
      <c r="C272"/>
    </row>
    <row r="273" spans="2:3">
      <c r="B273"/>
      <c r="C273"/>
    </row>
    <row r="274" spans="2:3">
      <c r="B274"/>
      <c r="C274"/>
    </row>
    <row r="275" spans="2:3">
      <c r="B275"/>
      <c r="C275"/>
    </row>
    <row r="276" spans="2:3">
      <c r="B276"/>
      <c r="C276"/>
    </row>
    <row r="277" spans="2:3">
      <c r="B277"/>
      <c r="C277"/>
    </row>
    <row r="278" spans="2:3">
      <c r="B278"/>
      <c r="C278"/>
    </row>
    <row r="279" spans="2:3">
      <c r="B279"/>
      <c r="C279"/>
    </row>
    <row r="280" spans="2:3">
      <c r="B280"/>
      <c r="C280"/>
    </row>
    <row r="281" spans="2:3">
      <c r="B281"/>
      <c r="C281"/>
    </row>
    <row r="282" spans="2:3">
      <c r="B282"/>
      <c r="C282"/>
    </row>
    <row r="283" spans="2:3">
      <c r="B283"/>
      <c r="C283"/>
    </row>
    <row r="284" spans="2:3">
      <c r="B284"/>
      <c r="C284"/>
    </row>
    <row r="285" spans="2:3">
      <c r="B285"/>
      <c r="C285"/>
    </row>
    <row r="286" spans="2:3">
      <c r="B286"/>
      <c r="C286"/>
    </row>
    <row r="287" spans="2:3">
      <c r="B287"/>
      <c r="C287"/>
    </row>
    <row r="288" spans="2:3">
      <c r="B288"/>
      <c r="C288"/>
    </row>
    <row r="289" spans="2:3">
      <c r="B289"/>
      <c r="C289"/>
    </row>
    <row r="290" spans="2:3">
      <c r="B290"/>
      <c r="C290"/>
    </row>
    <row r="291" spans="2:3">
      <c r="B291"/>
      <c r="C291"/>
    </row>
    <row r="292" spans="2:3">
      <c r="B292"/>
      <c r="C292"/>
    </row>
    <row r="293" spans="2:3">
      <c r="B293"/>
      <c r="C293"/>
    </row>
    <row r="294" spans="2:3">
      <c r="B294"/>
      <c r="C294"/>
    </row>
    <row r="295" spans="2:3">
      <c r="B295"/>
      <c r="C295"/>
    </row>
    <row r="296" spans="2:3">
      <c r="B296"/>
      <c r="C296"/>
    </row>
    <row r="297" spans="2:3">
      <c r="B297"/>
      <c r="C297"/>
    </row>
    <row r="298" spans="2:3">
      <c r="B298"/>
      <c r="C298"/>
    </row>
    <row r="299" spans="2:3">
      <c r="B299"/>
      <c r="C299"/>
    </row>
    <row r="300" spans="2:3">
      <c r="B300"/>
      <c r="C300"/>
    </row>
    <row r="301" spans="2:3">
      <c r="B301"/>
      <c r="C301"/>
    </row>
    <row r="302" spans="2:3">
      <c r="B302"/>
      <c r="C302"/>
    </row>
    <row r="303" spans="2:3">
      <c r="B303"/>
      <c r="C303"/>
    </row>
    <row r="304" spans="2:3">
      <c r="B304"/>
      <c r="C304"/>
    </row>
    <row r="305" spans="2:3">
      <c r="B305"/>
      <c r="C305"/>
    </row>
    <row r="306" spans="2:3">
      <c r="B306"/>
      <c r="C306"/>
    </row>
    <row r="307" spans="2:3">
      <c r="B307"/>
      <c r="C307"/>
    </row>
    <row r="308" spans="2:3">
      <c r="B308"/>
      <c r="C308"/>
    </row>
    <row r="309" spans="2:3">
      <c r="B309"/>
      <c r="C309"/>
    </row>
    <row r="310" spans="2:3">
      <c r="B310"/>
      <c r="C310"/>
    </row>
    <row r="311" spans="2:3">
      <c r="B311"/>
      <c r="C311"/>
    </row>
    <row r="312" spans="2:3">
      <c r="B312"/>
      <c r="C312"/>
    </row>
    <row r="313" spans="2:3">
      <c r="B313"/>
      <c r="C313"/>
    </row>
    <row r="314" spans="2:3">
      <c r="B314"/>
      <c r="C314"/>
    </row>
    <row r="315" spans="2:3">
      <c r="B315"/>
      <c r="C315"/>
    </row>
    <row r="316" spans="2:3">
      <c r="B316"/>
      <c r="C316"/>
    </row>
    <row r="317" spans="2:3">
      <c r="B317"/>
      <c r="C317"/>
    </row>
    <row r="318" spans="2:3">
      <c r="B318"/>
      <c r="C318"/>
    </row>
    <row r="319" spans="2:3">
      <c r="B319"/>
      <c r="C319"/>
    </row>
    <row r="320" spans="2:3">
      <c r="B320"/>
      <c r="C320"/>
    </row>
    <row r="321" spans="2:3">
      <c r="B321"/>
      <c r="C321"/>
    </row>
    <row r="322" spans="2:3">
      <c r="B322"/>
      <c r="C322"/>
    </row>
    <row r="323" spans="2:3">
      <c r="B323"/>
      <c r="C323"/>
    </row>
    <row r="324" spans="2:3">
      <c r="B324"/>
      <c r="C324"/>
    </row>
    <row r="325" spans="2:3">
      <c r="B325"/>
      <c r="C325"/>
    </row>
    <row r="326" spans="2:3">
      <c r="B326"/>
      <c r="C326"/>
    </row>
    <row r="327" spans="2:3">
      <c r="B327"/>
      <c r="C327"/>
    </row>
    <row r="328" spans="2:3">
      <c r="B328"/>
      <c r="C328"/>
    </row>
    <row r="329" spans="2:3">
      <c r="B329"/>
      <c r="C329"/>
    </row>
    <row r="330" spans="2:3">
      <c r="B330"/>
      <c r="C330"/>
    </row>
    <row r="331" spans="2:3">
      <c r="B331"/>
      <c r="C331"/>
    </row>
    <row r="332" spans="2:3">
      <c r="B332"/>
      <c r="C332"/>
    </row>
    <row r="333" spans="2:3">
      <c r="B333"/>
      <c r="C333"/>
    </row>
    <row r="334" spans="2:3">
      <c r="B334"/>
      <c r="C334"/>
    </row>
    <row r="335" spans="2:3">
      <c r="B335"/>
      <c r="C335"/>
    </row>
    <row r="336" spans="2:3">
      <c r="B336"/>
      <c r="C336"/>
    </row>
    <row r="337" spans="2:3">
      <c r="B337"/>
      <c r="C337"/>
    </row>
    <row r="338" spans="2:3">
      <c r="B338"/>
      <c r="C338"/>
    </row>
    <row r="339" spans="2:3">
      <c r="B339"/>
      <c r="C339"/>
    </row>
    <row r="340" spans="2:3">
      <c r="B340"/>
      <c r="C340"/>
    </row>
    <row r="341" spans="2:3">
      <c r="B341"/>
      <c r="C341"/>
    </row>
    <row r="342" spans="2:3">
      <c r="B342"/>
      <c r="C342"/>
    </row>
    <row r="343" spans="2:3">
      <c r="B343"/>
      <c r="C343"/>
    </row>
    <row r="344" spans="2:3">
      <c r="B344"/>
      <c r="C344"/>
    </row>
    <row r="345" spans="2:3">
      <c r="B345"/>
      <c r="C345"/>
    </row>
    <row r="346" spans="2:3">
      <c r="B346"/>
      <c r="C346"/>
    </row>
    <row r="347" spans="2:3">
      <c r="B347"/>
      <c r="C347"/>
    </row>
    <row r="348" spans="2:3">
      <c r="B348"/>
      <c r="C348"/>
    </row>
    <row r="349" spans="2:3">
      <c r="B349"/>
      <c r="C349"/>
    </row>
    <row r="350" spans="2:3">
      <c r="B350"/>
      <c r="C350"/>
    </row>
    <row r="351" spans="2:3">
      <c r="B351"/>
      <c r="C351"/>
    </row>
    <row r="352" spans="2:3">
      <c r="B352"/>
      <c r="C352"/>
    </row>
    <row r="353" spans="2:3">
      <c r="B353"/>
      <c r="C353"/>
    </row>
    <row r="354" spans="2:3">
      <c r="B354"/>
      <c r="C354"/>
    </row>
    <row r="355" spans="2:3">
      <c r="B355"/>
      <c r="C355"/>
    </row>
    <row r="356" spans="2:3">
      <c r="B356"/>
      <c r="C356"/>
    </row>
    <row r="357" spans="2:3">
      <c r="B357"/>
      <c r="C357"/>
    </row>
    <row r="358" spans="2:3">
      <c r="B358"/>
      <c r="C358"/>
    </row>
    <row r="359" spans="2:3">
      <c r="B359"/>
      <c r="C359"/>
    </row>
    <row r="360" spans="2:3">
      <c r="B360"/>
      <c r="C360"/>
    </row>
    <row r="361" spans="2:3">
      <c r="B361"/>
      <c r="C361"/>
    </row>
    <row r="362" spans="2:3">
      <c r="B362"/>
      <c r="C362"/>
    </row>
    <row r="363" spans="2:3">
      <c r="B363"/>
      <c r="C363"/>
    </row>
    <row r="364" spans="2:3">
      <c r="B364"/>
      <c r="C364"/>
    </row>
    <row r="365" spans="2:3">
      <c r="B365"/>
      <c r="C365"/>
    </row>
    <row r="366" spans="2:3">
      <c r="B366"/>
      <c r="C366"/>
    </row>
    <row r="367" spans="2:3">
      <c r="B367"/>
      <c r="C367"/>
    </row>
    <row r="368" spans="2:3">
      <c r="B368"/>
      <c r="C368"/>
    </row>
    <row r="369" spans="2:3">
      <c r="B369"/>
      <c r="C369"/>
    </row>
    <row r="370" spans="2:3">
      <c r="B370"/>
      <c r="C370"/>
    </row>
    <row r="371" spans="2:3">
      <c r="B371"/>
      <c r="C371"/>
    </row>
    <row r="372" spans="2:3">
      <c r="B372"/>
      <c r="C372"/>
    </row>
    <row r="373" spans="2:3">
      <c r="B373"/>
      <c r="C373"/>
    </row>
    <row r="374" spans="2:3">
      <c r="B374"/>
      <c r="C374"/>
    </row>
    <row r="375" spans="2:3">
      <c r="B375"/>
      <c r="C375"/>
    </row>
    <row r="376" spans="2:3">
      <c r="B376"/>
      <c r="C376"/>
    </row>
    <row r="377" spans="2:3">
      <c r="B377"/>
      <c r="C377"/>
    </row>
    <row r="378" spans="2:3">
      <c r="B378"/>
      <c r="C378"/>
    </row>
    <row r="379" spans="2:3">
      <c r="B379"/>
      <c r="C379"/>
    </row>
    <row r="380" spans="2:3">
      <c r="B380"/>
      <c r="C380"/>
    </row>
    <row r="381" spans="2:3">
      <c r="B381"/>
      <c r="C381"/>
    </row>
    <row r="382" spans="2:3">
      <c r="B382"/>
      <c r="C382"/>
    </row>
    <row r="383" spans="2:3">
      <c r="B383"/>
      <c r="C383"/>
    </row>
    <row r="384" spans="2:3">
      <c r="B384"/>
      <c r="C384"/>
    </row>
    <row r="385" spans="2:3">
      <c r="B385"/>
      <c r="C385"/>
    </row>
    <row r="386" spans="2:3">
      <c r="B386"/>
      <c r="C386"/>
    </row>
    <row r="387" spans="2:3">
      <c r="B387"/>
      <c r="C387"/>
    </row>
    <row r="388" spans="2:3">
      <c r="B388"/>
      <c r="C388"/>
    </row>
    <row r="389" spans="2:3">
      <c r="B389"/>
      <c r="C389"/>
    </row>
    <row r="390" spans="2:3">
      <c r="B390"/>
      <c r="C390"/>
    </row>
    <row r="391" spans="2:3">
      <c r="B391"/>
      <c r="C391"/>
    </row>
    <row r="392" spans="2:3">
      <c r="B392"/>
      <c r="C392"/>
    </row>
    <row r="393" spans="2:3">
      <c r="B393"/>
      <c r="C393"/>
    </row>
    <row r="394" spans="2:3">
      <c r="B394"/>
      <c r="C394"/>
    </row>
    <row r="395" spans="2:3">
      <c r="B395"/>
      <c r="C395"/>
    </row>
    <row r="396" spans="2:3">
      <c r="B396"/>
      <c r="C396"/>
    </row>
    <row r="397" spans="2:3">
      <c r="B397"/>
      <c r="C397"/>
    </row>
    <row r="398" spans="2:3">
      <c r="B398"/>
      <c r="C398"/>
    </row>
    <row r="399" spans="2:3">
      <c r="B399"/>
      <c r="C399"/>
    </row>
    <row r="400" spans="2:3">
      <c r="B400"/>
      <c r="C400"/>
    </row>
    <row r="401" spans="2:3">
      <c r="B401"/>
      <c r="C401"/>
    </row>
    <row r="402" spans="2:3">
      <c r="B402"/>
      <c r="C402"/>
    </row>
    <row r="403" spans="2:3">
      <c r="B403"/>
      <c r="C403"/>
    </row>
    <row r="404" spans="2:3">
      <c r="B404"/>
      <c r="C404"/>
    </row>
    <row r="405" spans="2:3">
      <c r="B405"/>
      <c r="C405"/>
    </row>
    <row r="406" spans="2:3">
      <c r="B406"/>
      <c r="C406"/>
    </row>
    <row r="407" spans="2:3">
      <c r="B407"/>
      <c r="C407"/>
    </row>
    <row r="408" spans="2:3">
      <c r="B408"/>
      <c r="C408"/>
    </row>
    <row r="409" spans="2:3">
      <c r="B409"/>
      <c r="C409"/>
    </row>
    <row r="410" spans="2:3">
      <c r="B410"/>
      <c r="C410"/>
    </row>
    <row r="411" spans="2:3">
      <c r="B411"/>
      <c r="C411"/>
    </row>
    <row r="412" spans="2:3">
      <c r="B412"/>
      <c r="C412"/>
    </row>
    <row r="413" spans="2:3">
      <c r="B413"/>
      <c r="C413"/>
    </row>
    <row r="414" spans="2:3">
      <c r="B414"/>
      <c r="C414"/>
    </row>
    <row r="415" spans="2:3">
      <c r="B415"/>
      <c r="C415"/>
    </row>
    <row r="416" spans="2:3">
      <c r="B416"/>
      <c r="C416"/>
    </row>
    <row r="417" spans="2:3">
      <c r="B417"/>
      <c r="C417"/>
    </row>
    <row r="418" spans="2:3">
      <c r="B418"/>
      <c r="C418"/>
    </row>
    <row r="419" spans="2:3">
      <c r="B419"/>
      <c r="C419"/>
    </row>
    <row r="420" spans="2:3">
      <c r="B420"/>
      <c r="C420"/>
    </row>
    <row r="421" spans="2:3">
      <c r="B421"/>
      <c r="C421"/>
    </row>
    <row r="422" spans="2:3">
      <c r="B422"/>
      <c r="C422"/>
    </row>
    <row r="423" spans="2:3">
      <c r="B423"/>
      <c r="C423"/>
    </row>
    <row r="424" spans="2:3">
      <c r="B424"/>
      <c r="C424"/>
    </row>
    <row r="425" spans="2:3">
      <c r="B425"/>
      <c r="C425"/>
    </row>
    <row r="426" spans="2:3">
      <c r="B426"/>
      <c r="C426"/>
    </row>
    <row r="427" spans="2:3">
      <c r="B427"/>
      <c r="C427"/>
    </row>
    <row r="428" spans="2:3">
      <c r="B428"/>
      <c r="C428"/>
    </row>
    <row r="429" spans="2:3">
      <c r="B429"/>
      <c r="C429"/>
    </row>
    <row r="430" spans="2:3">
      <c r="B430"/>
      <c r="C430"/>
    </row>
    <row r="431" spans="2:3">
      <c r="B431"/>
      <c r="C431"/>
    </row>
    <row r="432" spans="2:3">
      <c r="B432"/>
      <c r="C432"/>
    </row>
    <row r="433" spans="2:3">
      <c r="B433"/>
      <c r="C433"/>
    </row>
    <row r="434" spans="2:3">
      <c r="B434"/>
      <c r="C434"/>
    </row>
    <row r="435" spans="2:3">
      <c r="B435"/>
      <c r="C435"/>
    </row>
    <row r="436" spans="2:3">
      <c r="B436"/>
      <c r="C436"/>
    </row>
    <row r="437" spans="2:3">
      <c r="B437"/>
      <c r="C437"/>
    </row>
    <row r="438" spans="2:3">
      <c r="B438"/>
      <c r="C438"/>
    </row>
    <row r="439" spans="2:3">
      <c r="B439"/>
      <c r="C439"/>
    </row>
  </sheetData>
  <mergeCells count="2">
    <mergeCell ref="B1:D1"/>
    <mergeCell ref="D55:D6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U103"/>
  <sheetViews>
    <sheetView tabSelected="1" topLeftCell="B70" zoomScale="60" zoomScaleNormal="60" workbookViewId="0">
      <selection activeCell="AE11" sqref="AE11"/>
    </sheetView>
  </sheetViews>
  <sheetFormatPr defaultRowHeight="18" outlineLevelCol="1"/>
  <cols>
    <col min="1" max="1" width="8.875" style="24"/>
    <col min="2" max="2" width="79.125" style="25" customWidth="1"/>
    <col min="3" max="3" width="63" style="25" customWidth="1"/>
    <col min="4" max="4" width="67.375" style="25" hidden="1" customWidth="1" outlineLevel="1"/>
    <col min="5" max="5" width="17.375" style="26" hidden="1" customWidth="1" outlineLevel="1"/>
    <col min="6" max="6" width="17.125" style="30" hidden="1" customWidth="1" outlineLevel="1"/>
    <col min="7" max="7" width="15.25" style="62" hidden="1" customWidth="1" outlineLevel="1"/>
    <col min="8" max="8" width="15.25" style="47" hidden="1" customWidth="1" outlineLevel="1"/>
    <col min="9" max="9" width="17.875" style="47" hidden="1" customWidth="1" outlineLevel="1"/>
    <col min="10" max="10" width="18.75" style="47" hidden="1" customWidth="1" outlineLevel="1"/>
    <col min="11" max="11" width="17.875" style="47" hidden="1" customWidth="1" outlineLevel="1"/>
    <col min="12" max="12" width="21.125" style="47" hidden="1" customWidth="1" outlineLevel="1"/>
    <col min="13" max="13" width="21" style="47" hidden="1" customWidth="1" outlineLevel="1"/>
    <col min="14" max="14" width="15.75" style="47" hidden="1" customWidth="1" outlineLevel="1"/>
    <col min="15" max="15" width="18.125" style="47" hidden="1" customWidth="1" outlineLevel="1"/>
    <col min="16" max="16" width="17.25" style="47" hidden="1" customWidth="1" outlineLevel="1"/>
    <col min="17" max="17" width="24.375" style="30" customWidth="1" collapsed="1"/>
    <col min="18" max="18" width="16.25" style="5" hidden="1" customWidth="1"/>
    <col min="19" max="19" width="23.75" style="5" hidden="1" customWidth="1"/>
    <col min="20" max="20" width="19.625" hidden="1" customWidth="1"/>
    <col min="21" max="21" width="14.125" hidden="1" customWidth="1"/>
    <col min="22" max="25" width="0" hidden="1" customWidth="1"/>
  </cols>
  <sheetData>
    <row r="2" spans="1:19">
      <c r="C2" s="74" t="s">
        <v>178</v>
      </c>
      <c r="D2" s="74"/>
    </row>
    <row r="3" spans="1:19">
      <c r="C3" s="74" t="s">
        <v>179</v>
      </c>
      <c r="D3" s="74"/>
    </row>
    <row r="4" spans="1:19" ht="18.75">
      <c r="C4" s="69"/>
      <c r="D4" s="69"/>
    </row>
    <row r="5" spans="1:19">
      <c r="C5" s="66" t="s">
        <v>175</v>
      </c>
      <c r="D5" s="67" t="s">
        <v>171</v>
      </c>
    </row>
    <row r="6" spans="1:19">
      <c r="C6" s="66" t="s">
        <v>172</v>
      </c>
      <c r="D6" s="67"/>
    </row>
    <row r="7" spans="1:19">
      <c r="C7" s="66" t="s">
        <v>173</v>
      </c>
      <c r="D7" s="67"/>
    </row>
    <row r="8" spans="1:19">
      <c r="C8" s="66" t="s">
        <v>174</v>
      </c>
      <c r="D8" s="67"/>
    </row>
    <row r="9" spans="1:19" ht="18.75">
      <c r="C9" s="68"/>
      <c r="D9" s="67"/>
    </row>
    <row r="10" spans="1:19" ht="18.75">
      <c r="A10" s="65"/>
    </row>
    <row r="12" spans="1:19" ht="19.5">
      <c r="B12" s="72" t="s">
        <v>170</v>
      </c>
      <c r="C12" s="73"/>
      <c r="D12" s="73"/>
      <c r="E12" s="73"/>
      <c r="F12" s="73"/>
    </row>
    <row r="13" spans="1:19" ht="19.5" thickBot="1">
      <c r="C13" s="61"/>
    </row>
    <row r="14" spans="1:19">
      <c r="A14" s="100" t="s">
        <v>2</v>
      </c>
      <c r="B14" s="85" t="s">
        <v>54</v>
      </c>
      <c r="C14" s="102" t="s">
        <v>55</v>
      </c>
      <c r="D14" s="95"/>
      <c r="E14" s="95"/>
      <c r="F14" s="31"/>
      <c r="G14" s="63"/>
      <c r="H14" s="48"/>
      <c r="I14" s="48"/>
      <c r="J14" s="48"/>
      <c r="K14" s="48"/>
      <c r="L14" s="48"/>
      <c r="M14" s="48"/>
      <c r="N14" s="48"/>
      <c r="O14" s="48"/>
      <c r="P14" s="48"/>
      <c r="Q14" s="75" t="s">
        <v>116</v>
      </c>
    </row>
    <row r="15" spans="1:19" ht="36.75" customHeight="1" thickBot="1">
      <c r="A15" s="101"/>
      <c r="B15" s="85"/>
      <c r="C15" s="102"/>
      <c r="D15" s="29" t="s">
        <v>143</v>
      </c>
      <c r="E15" s="29" t="s">
        <v>56</v>
      </c>
      <c r="F15" s="49" t="s">
        <v>107</v>
      </c>
      <c r="G15" s="64" t="s">
        <v>163</v>
      </c>
      <c r="H15" s="32" t="s">
        <v>108</v>
      </c>
      <c r="I15" s="32" t="s">
        <v>110</v>
      </c>
      <c r="J15" s="32" t="s">
        <v>111</v>
      </c>
      <c r="K15" s="32" t="s">
        <v>109</v>
      </c>
      <c r="L15" s="32" t="s">
        <v>169</v>
      </c>
      <c r="M15" s="32" t="s">
        <v>112</v>
      </c>
      <c r="N15" s="32" t="s">
        <v>113</v>
      </c>
      <c r="O15" s="32" t="s">
        <v>114</v>
      </c>
      <c r="P15" s="32" t="s">
        <v>115</v>
      </c>
      <c r="Q15" s="76"/>
      <c r="R15" s="77" t="s">
        <v>145</v>
      </c>
      <c r="S15" s="78"/>
    </row>
    <row r="16" spans="1:19" ht="18.75">
      <c r="A16" s="33" t="s">
        <v>57</v>
      </c>
      <c r="B16" s="96" t="s">
        <v>26</v>
      </c>
      <c r="C16" s="34"/>
      <c r="D16" s="50"/>
      <c r="E16" s="51"/>
      <c r="F16" s="31"/>
      <c r="G16" s="63"/>
      <c r="H16" s="48"/>
      <c r="I16" s="48"/>
      <c r="J16" s="48"/>
      <c r="K16" s="48"/>
      <c r="L16" s="48"/>
      <c r="M16" s="48"/>
      <c r="N16" s="48"/>
      <c r="O16" s="48"/>
      <c r="P16" s="48"/>
      <c r="Q16" s="63"/>
    </row>
    <row r="17" spans="1:19" ht="18.75">
      <c r="A17" s="33"/>
      <c r="B17" s="96"/>
      <c r="C17" s="34" t="s">
        <v>58</v>
      </c>
      <c r="D17" s="52" t="s">
        <v>142</v>
      </c>
      <c r="E17" s="51" t="s">
        <v>59</v>
      </c>
      <c r="F17" s="31">
        <v>19.13</v>
      </c>
      <c r="G17" s="63">
        <v>122.3</v>
      </c>
      <c r="H17" s="48">
        <f>I17+J17</f>
        <v>2924.4987499999997</v>
      </c>
      <c r="I17" s="48">
        <f t="shared" ref="I17:I80" si="0">F17*G17</f>
        <v>2339.5989999999997</v>
      </c>
      <c r="J17" s="48">
        <f>I17*0.25</f>
        <v>584.89974999999993</v>
      </c>
      <c r="K17" s="48">
        <f t="shared" ref="K17:K80" si="1">(I17+J17)*0.22</f>
        <v>643.389725</v>
      </c>
      <c r="L17" s="48">
        <f>I17*0.7528</f>
        <v>1761.2501271999997</v>
      </c>
      <c r="M17" s="48">
        <f t="shared" ref="M17:M80" si="2">H17+K17+L17</f>
        <v>5329.1386021999997</v>
      </c>
      <c r="N17" s="48">
        <f t="shared" ref="N17:N80" si="3">M17*0.1</f>
        <v>532.91386021999995</v>
      </c>
      <c r="O17" s="48">
        <f t="shared" ref="O17:O80" si="4">M17+N17</f>
        <v>5862.0524624199998</v>
      </c>
      <c r="P17" s="48">
        <f>O17*0.2</f>
        <v>1172.4104924840001</v>
      </c>
      <c r="Q17" s="60">
        <f t="shared" ref="Q17:Q80" si="5">O17+P17</f>
        <v>7034.4629549040001</v>
      </c>
    </row>
    <row r="18" spans="1:19" ht="18.75">
      <c r="A18" s="33"/>
      <c r="B18" s="96"/>
      <c r="C18" s="34" t="s">
        <v>60</v>
      </c>
      <c r="D18" s="52" t="s">
        <v>142</v>
      </c>
      <c r="E18" s="51" t="s">
        <v>59</v>
      </c>
      <c r="F18" s="31">
        <v>48.04</v>
      </c>
      <c r="G18" s="63">
        <v>122.3</v>
      </c>
      <c r="H18" s="48">
        <f>I18+J18</f>
        <v>7344.1149999999998</v>
      </c>
      <c r="I18" s="48">
        <f t="shared" si="0"/>
        <v>5875.2919999999995</v>
      </c>
      <c r="J18" s="48">
        <f t="shared" ref="J18:J81" si="6">I18*0.25</f>
        <v>1468.8229999999999</v>
      </c>
      <c r="K18" s="48">
        <f t="shared" si="1"/>
        <v>1615.7052999999999</v>
      </c>
      <c r="L18" s="48">
        <f t="shared" ref="L18:L81" si="7">I18*0.7528</f>
        <v>4422.9198176</v>
      </c>
      <c r="M18" s="48">
        <f t="shared" si="2"/>
        <v>13382.740117599998</v>
      </c>
      <c r="N18" s="48">
        <f t="shared" si="3"/>
        <v>1338.2740117599999</v>
      </c>
      <c r="O18" s="48">
        <f t="shared" si="4"/>
        <v>14721.014129359999</v>
      </c>
      <c r="P18" s="48">
        <f t="shared" ref="P18:P81" si="8">O18*0.2</f>
        <v>2944.2028258720002</v>
      </c>
      <c r="Q18" s="60">
        <f t="shared" si="5"/>
        <v>17665.216955231997</v>
      </c>
    </row>
    <row r="19" spans="1:19" ht="18.75">
      <c r="A19" s="33"/>
      <c r="B19" s="96"/>
      <c r="C19" s="34" t="s">
        <v>61</v>
      </c>
      <c r="D19" s="52" t="s">
        <v>142</v>
      </c>
      <c r="E19" s="51" t="s">
        <v>59</v>
      </c>
      <c r="F19" s="31">
        <v>107.8</v>
      </c>
      <c r="G19" s="63">
        <v>122.3</v>
      </c>
      <c r="H19" s="48">
        <f>I19+J19</f>
        <v>16479.924999999999</v>
      </c>
      <c r="I19" s="48">
        <f t="shared" si="0"/>
        <v>13183.939999999999</v>
      </c>
      <c r="J19" s="48">
        <f t="shared" si="6"/>
        <v>3295.9849999999997</v>
      </c>
      <c r="K19" s="48">
        <f>(I19+J19)*0.22</f>
        <v>3625.5834999999997</v>
      </c>
      <c r="L19" s="48">
        <f t="shared" si="7"/>
        <v>9924.8700319999989</v>
      </c>
      <c r="M19" s="48">
        <f>H19+K19+L19</f>
        <v>30030.378531999999</v>
      </c>
      <c r="N19" s="48">
        <f>M19*0.1</f>
        <v>3003.0378532</v>
      </c>
      <c r="O19" s="48">
        <f t="shared" si="4"/>
        <v>33033.416385199998</v>
      </c>
      <c r="P19" s="48">
        <f t="shared" si="8"/>
        <v>6606.6832770399997</v>
      </c>
      <c r="Q19" s="60">
        <f>O19+P19</f>
        <v>39640.099662239998</v>
      </c>
    </row>
    <row r="20" spans="1:19" ht="18.75">
      <c r="A20" s="33"/>
      <c r="B20" s="96"/>
      <c r="C20" s="34" t="s">
        <v>62</v>
      </c>
      <c r="D20" s="52" t="s">
        <v>142</v>
      </c>
      <c r="E20" s="51" t="s">
        <v>59</v>
      </c>
      <c r="F20" s="31">
        <v>173.54</v>
      </c>
      <c r="G20" s="63">
        <v>122.3</v>
      </c>
      <c r="H20" s="48">
        <f t="shared" ref="H20:H80" si="9">I20+J20</f>
        <v>26529.927499999998</v>
      </c>
      <c r="I20" s="48">
        <f t="shared" si="0"/>
        <v>21223.941999999999</v>
      </c>
      <c r="J20" s="48">
        <f t="shared" si="6"/>
        <v>5305.9854999999998</v>
      </c>
      <c r="K20" s="48">
        <f t="shared" si="1"/>
        <v>5836.5840499999995</v>
      </c>
      <c r="L20" s="48">
        <f t="shared" si="7"/>
        <v>15977.383537600001</v>
      </c>
      <c r="M20" s="48">
        <f t="shared" si="2"/>
        <v>48343.895087599994</v>
      </c>
      <c r="N20" s="48">
        <f t="shared" si="3"/>
        <v>4834.3895087599994</v>
      </c>
      <c r="O20" s="48">
        <f t="shared" si="4"/>
        <v>53178.284596359998</v>
      </c>
      <c r="P20" s="48">
        <f>O20*0.2</f>
        <v>10635.656919272</v>
      </c>
      <c r="Q20" s="60">
        <f>O20+P20</f>
        <v>63813.941515631996</v>
      </c>
    </row>
    <row r="21" spans="1:19" ht="18.75">
      <c r="A21" s="97">
        <v>2</v>
      </c>
      <c r="B21" s="96" t="s">
        <v>119</v>
      </c>
      <c r="C21" s="34" t="s">
        <v>58</v>
      </c>
      <c r="D21" s="52" t="s">
        <v>142</v>
      </c>
      <c r="E21" s="51" t="s">
        <v>59</v>
      </c>
      <c r="F21" s="31">
        <v>15.88</v>
      </c>
      <c r="G21" s="63">
        <v>122.3</v>
      </c>
      <c r="H21" s="48">
        <f t="shared" si="9"/>
        <v>2427.6550000000002</v>
      </c>
      <c r="I21" s="48">
        <f t="shared" si="0"/>
        <v>1942.124</v>
      </c>
      <c r="J21" s="48">
        <f t="shared" si="6"/>
        <v>485.53100000000001</v>
      </c>
      <c r="K21" s="48">
        <f t="shared" si="1"/>
        <v>534.08410000000003</v>
      </c>
      <c r="L21" s="48">
        <f t="shared" si="7"/>
        <v>1462.0309472000001</v>
      </c>
      <c r="M21" s="48">
        <f t="shared" si="2"/>
        <v>4423.7700472000006</v>
      </c>
      <c r="N21" s="48">
        <f t="shared" si="3"/>
        <v>442.37700472000006</v>
      </c>
      <c r="O21" s="48">
        <f t="shared" si="4"/>
        <v>4866.1470519200011</v>
      </c>
      <c r="P21" s="48">
        <f t="shared" si="8"/>
        <v>973.22941038400029</v>
      </c>
      <c r="Q21" s="60">
        <f t="shared" si="5"/>
        <v>5839.3764623040015</v>
      </c>
      <c r="R21" s="5">
        <v>4205.2</v>
      </c>
      <c r="S21" s="5">
        <v>21026</v>
      </c>
    </row>
    <row r="22" spans="1:19" ht="18.75">
      <c r="A22" s="98"/>
      <c r="B22" s="96"/>
      <c r="C22" s="34" t="s">
        <v>60</v>
      </c>
      <c r="D22" s="52" t="s">
        <v>142</v>
      </c>
      <c r="E22" s="51" t="s">
        <v>59</v>
      </c>
      <c r="F22" s="31">
        <v>38.96</v>
      </c>
      <c r="G22" s="63">
        <v>122.3</v>
      </c>
      <c r="H22" s="48">
        <f t="shared" si="9"/>
        <v>5956.01</v>
      </c>
      <c r="I22" s="48">
        <f t="shared" si="0"/>
        <v>4764.808</v>
      </c>
      <c r="J22" s="48">
        <f t="shared" si="6"/>
        <v>1191.202</v>
      </c>
      <c r="K22" s="48">
        <f t="shared" si="1"/>
        <v>1310.3222000000001</v>
      </c>
      <c r="L22" s="48">
        <f t="shared" si="7"/>
        <v>3586.9474623999999</v>
      </c>
      <c r="M22" s="48">
        <f t="shared" si="2"/>
        <v>10853.2796624</v>
      </c>
      <c r="N22" s="48">
        <f t="shared" si="3"/>
        <v>1085.32796624</v>
      </c>
      <c r="O22" s="48">
        <f t="shared" si="4"/>
        <v>11938.60762864</v>
      </c>
      <c r="P22" s="48">
        <f t="shared" si="8"/>
        <v>2387.721525728</v>
      </c>
      <c r="Q22" s="60">
        <f t="shared" si="5"/>
        <v>14326.329154368001</v>
      </c>
      <c r="R22" s="5">
        <v>21026</v>
      </c>
      <c r="S22" s="5">
        <v>84104</v>
      </c>
    </row>
    <row r="23" spans="1:19" ht="18.75">
      <c r="A23" s="98"/>
      <c r="B23" s="96"/>
      <c r="C23" s="34" t="s">
        <v>61</v>
      </c>
      <c r="D23" s="52" t="s">
        <v>142</v>
      </c>
      <c r="E23" s="51" t="s">
        <v>59</v>
      </c>
      <c r="F23" s="31">
        <v>82.96</v>
      </c>
      <c r="G23" s="63">
        <v>122.3</v>
      </c>
      <c r="H23" s="48">
        <f t="shared" si="9"/>
        <v>12682.51</v>
      </c>
      <c r="I23" s="48">
        <f t="shared" si="0"/>
        <v>10146.008</v>
      </c>
      <c r="J23" s="48">
        <f t="shared" si="6"/>
        <v>2536.502</v>
      </c>
      <c r="K23" s="48">
        <f t="shared" si="1"/>
        <v>2790.1522</v>
      </c>
      <c r="L23" s="48">
        <f t="shared" si="7"/>
        <v>7637.9148224</v>
      </c>
      <c r="M23" s="48">
        <f t="shared" si="2"/>
        <v>23110.577022400001</v>
      </c>
      <c r="N23" s="48">
        <f t="shared" si="3"/>
        <v>2311.0577022400003</v>
      </c>
      <c r="O23" s="48">
        <f t="shared" si="4"/>
        <v>25421.63472464</v>
      </c>
      <c r="P23" s="48">
        <f t="shared" si="8"/>
        <v>5084.3269449280006</v>
      </c>
      <c r="Q23" s="60">
        <f t="shared" si="5"/>
        <v>30505.961669568002</v>
      </c>
      <c r="R23" s="5">
        <v>84104</v>
      </c>
      <c r="S23" s="5">
        <v>210260</v>
      </c>
    </row>
    <row r="24" spans="1:19" ht="45" customHeight="1">
      <c r="A24" s="99"/>
      <c r="B24" s="96"/>
      <c r="C24" s="34" t="s">
        <v>62</v>
      </c>
      <c r="D24" s="52" t="s">
        <v>142</v>
      </c>
      <c r="E24" s="51" t="s">
        <v>59</v>
      </c>
      <c r="F24" s="31">
        <v>137.30000000000001</v>
      </c>
      <c r="G24" s="63">
        <v>122.3</v>
      </c>
      <c r="H24" s="48">
        <f>I24+J24</f>
        <v>20989.737500000003</v>
      </c>
      <c r="I24" s="48">
        <f>F24*G24</f>
        <v>16791.79</v>
      </c>
      <c r="J24" s="48">
        <f t="shared" si="6"/>
        <v>4197.9475000000002</v>
      </c>
      <c r="K24" s="48">
        <f t="shared" si="1"/>
        <v>4617.7422500000002</v>
      </c>
      <c r="L24" s="48">
        <f t="shared" si="7"/>
        <v>12640.859512000001</v>
      </c>
      <c r="M24" s="48">
        <f t="shared" si="2"/>
        <v>38248.339262000001</v>
      </c>
      <c r="N24" s="48">
        <f t="shared" si="3"/>
        <v>3824.8339262000004</v>
      </c>
      <c r="O24" s="48">
        <f t="shared" si="4"/>
        <v>42073.173188200002</v>
      </c>
      <c r="P24" s="48">
        <f t="shared" si="8"/>
        <v>8414.6346376400015</v>
      </c>
      <c r="Q24" s="60">
        <f t="shared" si="5"/>
        <v>50487.807825840006</v>
      </c>
      <c r="R24" s="5">
        <v>210260</v>
      </c>
    </row>
    <row r="25" spans="1:19" ht="53.25" customHeight="1">
      <c r="A25" s="86">
        <v>3</v>
      </c>
      <c r="B25" s="85" t="s">
        <v>30</v>
      </c>
      <c r="C25" s="35" t="s">
        <v>146</v>
      </c>
      <c r="D25" s="52" t="s">
        <v>164</v>
      </c>
      <c r="E25" s="51" t="s">
        <v>63</v>
      </c>
      <c r="F25" s="31">
        <v>10.26</v>
      </c>
      <c r="G25" s="63">
        <v>133.71</v>
      </c>
      <c r="H25" s="48">
        <f t="shared" si="9"/>
        <v>1714.8307500000001</v>
      </c>
      <c r="I25" s="48">
        <f t="shared" si="0"/>
        <v>1371.8646000000001</v>
      </c>
      <c r="J25" s="48">
        <f t="shared" si="6"/>
        <v>342.96615000000003</v>
      </c>
      <c r="K25" s="48">
        <f t="shared" si="1"/>
        <v>377.262765</v>
      </c>
      <c r="L25" s="48">
        <f t="shared" si="7"/>
        <v>1032.7396708800002</v>
      </c>
      <c r="M25" s="48">
        <f t="shared" si="2"/>
        <v>3124.8331858800002</v>
      </c>
      <c r="N25" s="48">
        <f t="shared" si="3"/>
        <v>312.48331858800003</v>
      </c>
      <c r="O25" s="48">
        <f t="shared" si="4"/>
        <v>3437.3165044680004</v>
      </c>
      <c r="P25" s="48">
        <f t="shared" si="8"/>
        <v>687.46330089360015</v>
      </c>
      <c r="Q25" s="60">
        <f t="shared" si="5"/>
        <v>4124.7798053616007</v>
      </c>
      <c r="R25" s="5">
        <v>3318.55</v>
      </c>
    </row>
    <row r="26" spans="1:19" ht="57">
      <c r="A26" s="83"/>
      <c r="B26" s="85"/>
      <c r="C26" s="35" t="s">
        <v>147</v>
      </c>
      <c r="D26" s="52" t="str">
        <f>D25</f>
        <v xml:space="preserve">провідний інженер з видачі ТУ; провідний інженер метрології; провідний інженер відділу геоінформаційних систем; Фахівець з обслуговування клієнтів ЦОК; начальник відділу </v>
      </c>
      <c r="E26" s="51" t="s">
        <v>63</v>
      </c>
      <c r="F26" s="31">
        <v>8.76</v>
      </c>
      <c r="G26" s="63">
        <v>133.71</v>
      </c>
      <c r="H26" s="48">
        <f t="shared" si="9"/>
        <v>1464.1245000000001</v>
      </c>
      <c r="I26" s="48">
        <f t="shared" si="0"/>
        <v>1171.2996000000001</v>
      </c>
      <c r="J26" s="48">
        <f t="shared" si="6"/>
        <v>292.82490000000001</v>
      </c>
      <c r="K26" s="48">
        <f t="shared" si="1"/>
        <v>322.10739000000001</v>
      </c>
      <c r="L26" s="48">
        <f t="shared" si="7"/>
        <v>881.75433888000009</v>
      </c>
      <c r="M26" s="48">
        <f t="shared" si="2"/>
        <v>2667.98622888</v>
      </c>
      <c r="N26" s="48">
        <f t="shared" si="3"/>
        <v>266.79862288800001</v>
      </c>
      <c r="O26" s="48">
        <f t="shared" si="4"/>
        <v>2934.784851768</v>
      </c>
      <c r="P26" s="48">
        <f t="shared" si="8"/>
        <v>586.95697035360001</v>
      </c>
      <c r="Q26" s="60">
        <f t="shared" si="5"/>
        <v>3521.7418221215999</v>
      </c>
      <c r="R26" s="5">
        <v>3318.55</v>
      </c>
    </row>
    <row r="27" spans="1:19" ht="56.25">
      <c r="A27" s="83"/>
      <c r="B27" s="85"/>
      <c r="C27" s="35" t="s">
        <v>148</v>
      </c>
      <c r="D27" s="52" t="s">
        <v>64</v>
      </c>
      <c r="E27" s="51" t="s">
        <v>65</v>
      </c>
      <c r="F27" s="31">
        <v>8.66</v>
      </c>
      <c r="G27" s="63">
        <v>144.4</v>
      </c>
      <c r="H27" s="48">
        <f t="shared" si="9"/>
        <v>1563.13</v>
      </c>
      <c r="I27" s="48">
        <f t="shared" si="0"/>
        <v>1250.5040000000001</v>
      </c>
      <c r="J27" s="48">
        <f t="shared" si="6"/>
        <v>312.62600000000003</v>
      </c>
      <c r="K27" s="48">
        <f t="shared" si="1"/>
        <v>343.88860000000005</v>
      </c>
      <c r="L27" s="48">
        <f t="shared" si="7"/>
        <v>941.37941120000016</v>
      </c>
      <c r="M27" s="48">
        <f t="shared" si="2"/>
        <v>2848.3980112000004</v>
      </c>
      <c r="N27" s="48">
        <f t="shared" si="3"/>
        <v>284.83980112000006</v>
      </c>
      <c r="O27" s="48">
        <f t="shared" si="4"/>
        <v>3133.2378123200006</v>
      </c>
      <c r="P27" s="48">
        <f t="shared" si="8"/>
        <v>626.6475624640002</v>
      </c>
      <c r="Q27" s="60">
        <f t="shared" si="5"/>
        <v>3759.8853747840008</v>
      </c>
      <c r="R27" s="28">
        <v>1354.51</v>
      </c>
    </row>
    <row r="28" spans="1:19" ht="63.75" customHeight="1">
      <c r="A28" s="86">
        <v>4</v>
      </c>
      <c r="B28" s="85" t="s">
        <v>33</v>
      </c>
      <c r="C28" s="35" t="s">
        <v>149</v>
      </c>
      <c r="D28" s="52" t="s">
        <v>165</v>
      </c>
      <c r="E28" s="51" t="s">
        <v>63</v>
      </c>
      <c r="F28" s="31">
        <v>7.92</v>
      </c>
      <c r="G28" s="63">
        <v>130.97</v>
      </c>
      <c r="H28" s="48">
        <f>I28+J28</f>
        <v>1296.6030000000001</v>
      </c>
      <c r="I28" s="48">
        <f>F28*G28</f>
        <v>1037.2824000000001</v>
      </c>
      <c r="J28" s="48">
        <f t="shared" si="6"/>
        <v>259.32060000000001</v>
      </c>
      <c r="K28" s="48">
        <f>(I28+J28)*0.22</f>
        <v>285.25265999999999</v>
      </c>
      <c r="L28" s="48">
        <f t="shared" si="7"/>
        <v>780.86619072000008</v>
      </c>
      <c r="M28" s="48">
        <f t="shared" si="2"/>
        <v>2362.7218507200005</v>
      </c>
      <c r="N28" s="48">
        <f t="shared" si="3"/>
        <v>236.27218507200007</v>
      </c>
      <c r="O28" s="48">
        <f t="shared" si="4"/>
        <v>2598.9940357920004</v>
      </c>
      <c r="P28" s="48">
        <f t="shared" si="8"/>
        <v>519.79880715840011</v>
      </c>
      <c r="Q28" s="60">
        <f t="shared" si="5"/>
        <v>3118.7928429504004</v>
      </c>
      <c r="R28" s="5">
        <v>3318.55</v>
      </c>
    </row>
    <row r="29" spans="1:19" ht="86.25" customHeight="1">
      <c r="A29" s="83"/>
      <c r="B29" s="85"/>
      <c r="C29" s="35" t="s">
        <v>150</v>
      </c>
      <c r="D29" s="52" t="s">
        <v>166</v>
      </c>
      <c r="E29" s="51" t="s">
        <v>63</v>
      </c>
      <c r="F29" s="31">
        <v>7.21</v>
      </c>
      <c r="G29" s="63">
        <v>130.97</v>
      </c>
      <c r="H29" s="48">
        <f t="shared" si="9"/>
        <v>1180.367125</v>
      </c>
      <c r="I29" s="48">
        <f t="shared" si="0"/>
        <v>944.29369999999994</v>
      </c>
      <c r="J29" s="48">
        <f t="shared" si="6"/>
        <v>236.07342499999999</v>
      </c>
      <c r="K29" s="48">
        <f t="shared" si="1"/>
        <v>259.6807675</v>
      </c>
      <c r="L29" s="48">
        <f t="shared" si="7"/>
        <v>710.86429736000002</v>
      </c>
      <c r="M29" s="48">
        <f t="shared" si="2"/>
        <v>2150.9121898600001</v>
      </c>
      <c r="N29" s="48">
        <f t="shared" si="3"/>
        <v>215.09121898600003</v>
      </c>
      <c r="O29" s="48">
        <f t="shared" si="4"/>
        <v>2366.0034088460002</v>
      </c>
      <c r="P29" s="48">
        <f t="shared" si="8"/>
        <v>473.20068176920006</v>
      </c>
      <c r="Q29" s="60">
        <f t="shared" si="5"/>
        <v>2839.2040906152001</v>
      </c>
      <c r="R29" s="5">
        <v>3318.55</v>
      </c>
    </row>
    <row r="30" spans="1:19" ht="69.75" customHeight="1">
      <c r="A30" s="83"/>
      <c r="B30" s="85"/>
      <c r="C30" s="35" t="s">
        <v>151</v>
      </c>
      <c r="D30" s="52" t="s">
        <v>167</v>
      </c>
      <c r="E30" s="51" t="s">
        <v>63</v>
      </c>
      <c r="F30" s="31">
        <v>6.93</v>
      </c>
      <c r="G30" s="63">
        <v>130.97</v>
      </c>
      <c r="H30" s="48">
        <f t="shared" si="9"/>
        <v>1134.5276249999999</v>
      </c>
      <c r="I30" s="48">
        <f t="shared" si="0"/>
        <v>907.62209999999993</v>
      </c>
      <c r="J30" s="48">
        <f t="shared" si="6"/>
        <v>226.90552499999998</v>
      </c>
      <c r="K30" s="48">
        <f t="shared" si="1"/>
        <v>249.59607749999998</v>
      </c>
      <c r="L30" s="48">
        <f t="shared" si="7"/>
        <v>683.25791687999993</v>
      </c>
      <c r="M30" s="48">
        <f t="shared" si="2"/>
        <v>2067.3816193799998</v>
      </c>
      <c r="N30" s="48">
        <f t="shared" si="3"/>
        <v>206.73816193799999</v>
      </c>
      <c r="O30" s="48">
        <f t="shared" si="4"/>
        <v>2274.1197813179997</v>
      </c>
      <c r="P30" s="48">
        <f t="shared" si="8"/>
        <v>454.82395626359994</v>
      </c>
      <c r="Q30" s="60">
        <f t="shared" si="5"/>
        <v>2728.9437375815996</v>
      </c>
      <c r="R30" s="5">
        <v>1173.9100000000001</v>
      </c>
      <c r="S30" s="5">
        <v>1535.11</v>
      </c>
    </row>
    <row r="31" spans="1:19" ht="57" thickBot="1">
      <c r="A31" s="83"/>
      <c r="B31" s="85"/>
      <c r="C31" s="35" t="s">
        <v>66</v>
      </c>
      <c r="D31" s="52" t="s">
        <v>166</v>
      </c>
      <c r="E31" s="51" t="s">
        <v>63</v>
      </c>
      <c r="F31" s="31">
        <v>7.03</v>
      </c>
      <c r="G31" s="63">
        <v>130.97</v>
      </c>
      <c r="H31" s="48">
        <f t="shared" si="9"/>
        <v>1150.8988750000001</v>
      </c>
      <c r="I31" s="48">
        <f t="shared" si="0"/>
        <v>920.71910000000003</v>
      </c>
      <c r="J31" s="48">
        <f t="shared" si="6"/>
        <v>230.17977500000001</v>
      </c>
      <c r="K31" s="48">
        <f t="shared" si="1"/>
        <v>253.19775250000001</v>
      </c>
      <c r="L31" s="48">
        <f t="shared" si="7"/>
        <v>693.11733848000006</v>
      </c>
      <c r="M31" s="48">
        <f t="shared" si="2"/>
        <v>2097.21396598</v>
      </c>
      <c r="N31" s="48">
        <f t="shared" si="3"/>
        <v>209.72139659800001</v>
      </c>
      <c r="O31" s="48">
        <f t="shared" si="4"/>
        <v>2306.935362578</v>
      </c>
      <c r="P31" s="48">
        <f t="shared" si="8"/>
        <v>461.38707251560004</v>
      </c>
      <c r="Q31" s="60">
        <f t="shared" si="5"/>
        <v>2768.3224350935998</v>
      </c>
      <c r="R31" s="5">
        <v>3318.55</v>
      </c>
      <c r="S31" s="5">
        <v>1173.9100000000001</v>
      </c>
    </row>
    <row r="32" spans="1:19" ht="57">
      <c r="A32" s="91">
        <v>5</v>
      </c>
      <c r="B32" s="94" t="s">
        <v>67</v>
      </c>
      <c r="C32" s="36" t="s">
        <v>152</v>
      </c>
      <c r="D32" s="53" t="s">
        <v>68</v>
      </c>
      <c r="E32" s="51" t="s">
        <v>65</v>
      </c>
      <c r="F32" s="31">
        <v>3.97</v>
      </c>
      <c r="G32" s="63">
        <v>144.4</v>
      </c>
      <c r="H32" s="48">
        <f t="shared" si="9"/>
        <v>716.58500000000004</v>
      </c>
      <c r="I32" s="48">
        <f t="shared" si="0"/>
        <v>573.26800000000003</v>
      </c>
      <c r="J32" s="48">
        <f t="shared" si="6"/>
        <v>143.31700000000001</v>
      </c>
      <c r="K32" s="48">
        <f t="shared" si="1"/>
        <v>157.64870000000002</v>
      </c>
      <c r="L32" s="48">
        <f t="shared" si="7"/>
        <v>431.55615040000004</v>
      </c>
      <c r="M32" s="48">
        <f t="shared" si="2"/>
        <v>1305.7898504</v>
      </c>
      <c r="N32" s="48">
        <f t="shared" si="3"/>
        <v>130.57898503999999</v>
      </c>
      <c r="O32" s="48">
        <f t="shared" si="4"/>
        <v>1436.3688354399999</v>
      </c>
      <c r="P32" s="48">
        <f t="shared" si="8"/>
        <v>287.273767088</v>
      </c>
      <c r="Q32" s="60">
        <f t="shared" si="5"/>
        <v>1723.6426025279998</v>
      </c>
      <c r="R32" s="5">
        <v>1580.26</v>
      </c>
      <c r="S32" s="5">
        <v>1843.64</v>
      </c>
    </row>
    <row r="33" spans="1:19" ht="80.25" customHeight="1">
      <c r="A33" s="92"/>
      <c r="B33" s="94"/>
      <c r="C33" s="36" t="s">
        <v>153</v>
      </c>
      <c r="D33" s="52" t="s">
        <v>68</v>
      </c>
      <c r="E33" s="51" t="s">
        <v>65</v>
      </c>
      <c r="F33" s="31">
        <v>3</v>
      </c>
      <c r="G33" s="63">
        <v>144.4</v>
      </c>
      <c r="H33" s="48">
        <f t="shared" si="9"/>
        <v>541.5</v>
      </c>
      <c r="I33" s="48">
        <f t="shared" si="0"/>
        <v>433.20000000000005</v>
      </c>
      <c r="J33" s="48">
        <f t="shared" si="6"/>
        <v>108.30000000000001</v>
      </c>
      <c r="K33" s="48">
        <f t="shared" si="1"/>
        <v>119.13</v>
      </c>
      <c r="L33" s="48">
        <f t="shared" si="7"/>
        <v>326.11296000000004</v>
      </c>
      <c r="M33" s="48">
        <f t="shared" si="2"/>
        <v>986.74296000000004</v>
      </c>
      <c r="N33" s="48">
        <f t="shared" si="3"/>
        <v>98.674296000000012</v>
      </c>
      <c r="O33" s="48">
        <f t="shared" si="4"/>
        <v>1085.417256</v>
      </c>
      <c r="P33" s="48">
        <f t="shared" si="8"/>
        <v>217.08345120000001</v>
      </c>
      <c r="Q33" s="60">
        <f t="shared" si="5"/>
        <v>1302.5007071999999</v>
      </c>
      <c r="R33" s="5">
        <v>1580.26</v>
      </c>
      <c r="S33" s="5">
        <v>1843.64</v>
      </c>
    </row>
    <row r="34" spans="1:19" ht="81.75" customHeight="1">
      <c r="A34" s="92"/>
      <c r="B34" s="94"/>
      <c r="C34" s="36" t="s">
        <v>154</v>
      </c>
      <c r="D34" s="52" t="s">
        <v>68</v>
      </c>
      <c r="E34" s="51" t="s">
        <v>65</v>
      </c>
      <c r="F34" s="31">
        <v>2.4700000000000002</v>
      </c>
      <c r="G34" s="63">
        <v>144.4</v>
      </c>
      <c r="H34" s="48">
        <f t="shared" si="9"/>
        <v>445.83500000000009</v>
      </c>
      <c r="I34" s="48">
        <f t="shared" si="0"/>
        <v>356.66800000000006</v>
      </c>
      <c r="J34" s="48">
        <f t="shared" si="6"/>
        <v>89.167000000000016</v>
      </c>
      <c r="K34" s="48">
        <f t="shared" si="1"/>
        <v>98.083700000000022</v>
      </c>
      <c r="L34" s="48">
        <f>I34*0.7528</f>
        <v>268.49967040000007</v>
      </c>
      <c r="M34" s="48">
        <f t="shared" si="2"/>
        <v>812.41837040000019</v>
      </c>
      <c r="N34" s="48">
        <f t="shared" si="3"/>
        <v>81.241837040000021</v>
      </c>
      <c r="O34" s="48">
        <f t="shared" si="4"/>
        <v>893.66020744000025</v>
      </c>
      <c r="P34" s="48">
        <f t="shared" si="8"/>
        <v>178.73204148800005</v>
      </c>
      <c r="Q34" s="60">
        <f t="shared" si="5"/>
        <v>1072.3922489280003</v>
      </c>
      <c r="R34" s="5">
        <v>790.13</v>
      </c>
    </row>
    <row r="35" spans="1:19" ht="36" customHeight="1" thickBot="1">
      <c r="A35" s="93"/>
      <c r="B35" s="94"/>
      <c r="C35" s="36" t="s">
        <v>69</v>
      </c>
      <c r="D35" s="52" t="s">
        <v>68</v>
      </c>
      <c r="E35" s="51" t="s">
        <v>65</v>
      </c>
      <c r="F35" s="31">
        <v>2.1800000000000002</v>
      </c>
      <c r="G35" s="63">
        <v>144.4</v>
      </c>
      <c r="H35" s="48">
        <f t="shared" si="9"/>
        <v>393.49</v>
      </c>
      <c r="I35" s="48">
        <f t="shared" si="0"/>
        <v>314.79200000000003</v>
      </c>
      <c r="J35" s="48">
        <f t="shared" si="6"/>
        <v>78.698000000000008</v>
      </c>
      <c r="K35" s="48">
        <f t="shared" si="1"/>
        <v>86.567800000000005</v>
      </c>
      <c r="L35" s="48">
        <f t="shared" si="7"/>
        <v>236.97541760000004</v>
      </c>
      <c r="M35" s="48">
        <f t="shared" si="2"/>
        <v>717.03321760000006</v>
      </c>
      <c r="N35" s="48">
        <f t="shared" si="3"/>
        <v>71.703321760000009</v>
      </c>
      <c r="O35" s="48">
        <f t="shared" si="4"/>
        <v>788.73653936000005</v>
      </c>
      <c r="P35" s="48">
        <f t="shared" si="8"/>
        <v>157.74730787200002</v>
      </c>
      <c r="Q35" s="60">
        <f t="shared" si="5"/>
        <v>946.48384723200002</v>
      </c>
      <c r="R35" s="5">
        <v>790.13</v>
      </c>
    </row>
    <row r="36" spans="1:19" ht="108" hidden="1">
      <c r="A36" s="87">
        <v>6</v>
      </c>
      <c r="B36" s="88" t="s">
        <v>37</v>
      </c>
      <c r="C36" s="37" t="s">
        <v>155</v>
      </c>
      <c r="D36" s="54"/>
      <c r="E36" s="51"/>
      <c r="F36" s="31"/>
      <c r="G36" s="63">
        <v>144.4</v>
      </c>
      <c r="H36" s="48">
        <f t="shared" si="9"/>
        <v>0</v>
      </c>
      <c r="I36" s="48">
        <f t="shared" si="0"/>
        <v>0</v>
      </c>
      <c r="J36" s="48">
        <f t="shared" si="6"/>
        <v>0</v>
      </c>
      <c r="K36" s="48">
        <f t="shared" si="1"/>
        <v>0</v>
      </c>
      <c r="L36" s="48">
        <f t="shared" si="7"/>
        <v>0</v>
      </c>
      <c r="M36" s="48">
        <f t="shared" si="2"/>
        <v>0</v>
      </c>
      <c r="N36" s="48">
        <f t="shared" si="3"/>
        <v>0</v>
      </c>
      <c r="O36" s="48">
        <f t="shared" si="4"/>
        <v>0</v>
      </c>
      <c r="P36" s="48">
        <f t="shared" si="8"/>
        <v>0</v>
      </c>
      <c r="Q36" s="60">
        <f t="shared" si="5"/>
        <v>0</v>
      </c>
    </row>
    <row r="37" spans="1:19" ht="54.75" hidden="1">
      <c r="A37" s="89"/>
      <c r="B37" s="88"/>
      <c r="C37" s="37" t="s">
        <v>70</v>
      </c>
      <c r="D37" s="55" t="s">
        <v>71</v>
      </c>
      <c r="E37" s="56" t="s">
        <v>72</v>
      </c>
      <c r="F37" s="31"/>
      <c r="G37" s="63">
        <v>144.4</v>
      </c>
      <c r="H37" s="48">
        <f t="shared" si="9"/>
        <v>0</v>
      </c>
      <c r="I37" s="48">
        <f t="shared" si="0"/>
        <v>0</v>
      </c>
      <c r="J37" s="48">
        <f t="shared" si="6"/>
        <v>0</v>
      </c>
      <c r="K37" s="48">
        <f t="shared" si="1"/>
        <v>0</v>
      </c>
      <c r="L37" s="48">
        <f t="shared" si="7"/>
        <v>0</v>
      </c>
      <c r="M37" s="48">
        <f t="shared" si="2"/>
        <v>0</v>
      </c>
      <c r="N37" s="48">
        <f t="shared" si="3"/>
        <v>0</v>
      </c>
      <c r="O37" s="48">
        <f t="shared" si="4"/>
        <v>0</v>
      </c>
      <c r="P37" s="48">
        <f t="shared" si="8"/>
        <v>0</v>
      </c>
      <c r="Q37" s="60">
        <f t="shared" si="5"/>
        <v>0</v>
      </c>
    </row>
    <row r="38" spans="1:19" ht="54.75" hidden="1">
      <c r="A38" s="89"/>
      <c r="B38" s="88"/>
      <c r="C38" s="37" t="s">
        <v>73</v>
      </c>
      <c r="D38" s="55" t="s">
        <v>71</v>
      </c>
      <c r="E38" s="56" t="s">
        <v>72</v>
      </c>
      <c r="F38" s="31"/>
      <c r="G38" s="63">
        <v>144.4</v>
      </c>
      <c r="H38" s="48">
        <f t="shared" si="9"/>
        <v>0</v>
      </c>
      <c r="I38" s="48">
        <f t="shared" si="0"/>
        <v>0</v>
      </c>
      <c r="J38" s="48">
        <f t="shared" si="6"/>
        <v>0</v>
      </c>
      <c r="K38" s="48">
        <f t="shared" si="1"/>
        <v>0</v>
      </c>
      <c r="L38" s="48">
        <f t="shared" si="7"/>
        <v>0</v>
      </c>
      <c r="M38" s="48">
        <f t="shared" si="2"/>
        <v>0</v>
      </c>
      <c r="N38" s="48">
        <f t="shared" si="3"/>
        <v>0</v>
      </c>
      <c r="O38" s="48">
        <f t="shared" si="4"/>
        <v>0</v>
      </c>
      <c r="P38" s="48">
        <f t="shared" si="8"/>
        <v>0</v>
      </c>
      <c r="Q38" s="60">
        <f t="shared" si="5"/>
        <v>0</v>
      </c>
    </row>
    <row r="39" spans="1:19" ht="54.75" hidden="1">
      <c r="A39" s="89"/>
      <c r="B39" s="88"/>
      <c r="C39" s="37" t="s">
        <v>74</v>
      </c>
      <c r="D39" s="55" t="s">
        <v>71</v>
      </c>
      <c r="E39" s="56" t="s">
        <v>72</v>
      </c>
      <c r="F39" s="31"/>
      <c r="G39" s="63">
        <v>144.4</v>
      </c>
      <c r="H39" s="48">
        <f t="shared" si="9"/>
        <v>0</v>
      </c>
      <c r="I39" s="48">
        <f t="shared" si="0"/>
        <v>0</v>
      </c>
      <c r="J39" s="48">
        <f t="shared" si="6"/>
        <v>0</v>
      </c>
      <c r="K39" s="48">
        <f t="shared" si="1"/>
        <v>0</v>
      </c>
      <c r="L39" s="48">
        <f t="shared" si="7"/>
        <v>0</v>
      </c>
      <c r="M39" s="48">
        <f t="shared" si="2"/>
        <v>0</v>
      </c>
      <c r="N39" s="48">
        <f t="shared" si="3"/>
        <v>0</v>
      </c>
      <c r="O39" s="48">
        <f t="shared" si="4"/>
        <v>0</v>
      </c>
      <c r="P39" s="48">
        <f t="shared" si="8"/>
        <v>0</v>
      </c>
      <c r="Q39" s="60">
        <f t="shared" si="5"/>
        <v>0</v>
      </c>
    </row>
    <row r="40" spans="1:19" ht="108" hidden="1">
      <c r="A40" s="89"/>
      <c r="B40" s="88"/>
      <c r="C40" s="38" t="s">
        <v>156</v>
      </c>
      <c r="D40" s="54"/>
      <c r="E40" s="51"/>
      <c r="F40" s="31"/>
      <c r="G40" s="63">
        <v>144.4</v>
      </c>
      <c r="H40" s="48">
        <f t="shared" si="9"/>
        <v>0</v>
      </c>
      <c r="I40" s="48">
        <f t="shared" si="0"/>
        <v>0</v>
      </c>
      <c r="J40" s="48">
        <f t="shared" si="6"/>
        <v>0</v>
      </c>
      <c r="K40" s="48">
        <f t="shared" si="1"/>
        <v>0</v>
      </c>
      <c r="L40" s="48">
        <f t="shared" si="7"/>
        <v>0</v>
      </c>
      <c r="M40" s="48">
        <f t="shared" si="2"/>
        <v>0</v>
      </c>
      <c r="N40" s="48">
        <f t="shared" si="3"/>
        <v>0</v>
      </c>
      <c r="O40" s="48">
        <f t="shared" si="4"/>
        <v>0</v>
      </c>
      <c r="P40" s="48">
        <f t="shared" si="8"/>
        <v>0</v>
      </c>
      <c r="Q40" s="60">
        <f t="shared" si="5"/>
        <v>0</v>
      </c>
    </row>
    <row r="41" spans="1:19" ht="54.75" hidden="1">
      <c r="A41" s="89"/>
      <c r="B41" s="88"/>
      <c r="C41" s="39" t="s">
        <v>75</v>
      </c>
      <c r="D41" s="55" t="s">
        <v>76</v>
      </c>
      <c r="E41" s="51" t="s">
        <v>77</v>
      </c>
      <c r="F41" s="31"/>
      <c r="G41" s="63">
        <v>144.4</v>
      </c>
      <c r="H41" s="48">
        <f t="shared" si="9"/>
        <v>0</v>
      </c>
      <c r="I41" s="48">
        <f t="shared" si="0"/>
        <v>0</v>
      </c>
      <c r="J41" s="48">
        <f t="shared" si="6"/>
        <v>0</v>
      </c>
      <c r="K41" s="48">
        <f t="shared" si="1"/>
        <v>0</v>
      </c>
      <c r="L41" s="48">
        <f t="shared" si="7"/>
        <v>0</v>
      </c>
      <c r="M41" s="48">
        <f t="shared" si="2"/>
        <v>0</v>
      </c>
      <c r="N41" s="48">
        <f t="shared" si="3"/>
        <v>0</v>
      </c>
      <c r="O41" s="48">
        <f t="shared" si="4"/>
        <v>0</v>
      </c>
      <c r="P41" s="48">
        <f t="shared" si="8"/>
        <v>0</v>
      </c>
      <c r="Q41" s="60">
        <f t="shared" si="5"/>
        <v>0</v>
      </c>
    </row>
    <row r="42" spans="1:19" ht="54.75" hidden="1">
      <c r="A42" s="89"/>
      <c r="B42" s="88"/>
      <c r="C42" s="39" t="s">
        <v>78</v>
      </c>
      <c r="D42" s="55" t="s">
        <v>76</v>
      </c>
      <c r="E42" s="51" t="s">
        <v>77</v>
      </c>
      <c r="F42" s="31"/>
      <c r="G42" s="63">
        <v>144.4</v>
      </c>
      <c r="H42" s="48">
        <f t="shared" si="9"/>
        <v>0</v>
      </c>
      <c r="I42" s="48">
        <f t="shared" si="0"/>
        <v>0</v>
      </c>
      <c r="J42" s="48">
        <f t="shared" si="6"/>
        <v>0</v>
      </c>
      <c r="K42" s="48">
        <f t="shared" si="1"/>
        <v>0</v>
      </c>
      <c r="L42" s="48">
        <f t="shared" si="7"/>
        <v>0</v>
      </c>
      <c r="M42" s="48">
        <f t="shared" si="2"/>
        <v>0</v>
      </c>
      <c r="N42" s="48">
        <f t="shared" si="3"/>
        <v>0</v>
      </c>
      <c r="O42" s="48">
        <f t="shared" si="4"/>
        <v>0</v>
      </c>
      <c r="P42" s="48">
        <f t="shared" si="8"/>
        <v>0</v>
      </c>
      <c r="Q42" s="60">
        <f t="shared" si="5"/>
        <v>0</v>
      </c>
    </row>
    <row r="43" spans="1:19" ht="54.75" hidden="1">
      <c r="A43" s="89"/>
      <c r="B43" s="88"/>
      <c r="C43" s="39" t="s">
        <v>74</v>
      </c>
      <c r="D43" s="55" t="s">
        <v>76</v>
      </c>
      <c r="E43" s="51" t="s">
        <v>77</v>
      </c>
      <c r="F43" s="31"/>
      <c r="G43" s="63">
        <v>144.4</v>
      </c>
      <c r="H43" s="48">
        <f t="shared" si="9"/>
        <v>0</v>
      </c>
      <c r="I43" s="48">
        <f t="shared" si="0"/>
        <v>0</v>
      </c>
      <c r="J43" s="48">
        <f t="shared" si="6"/>
        <v>0</v>
      </c>
      <c r="K43" s="48">
        <f t="shared" si="1"/>
        <v>0</v>
      </c>
      <c r="L43" s="48">
        <f t="shared" si="7"/>
        <v>0</v>
      </c>
      <c r="M43" s="48">
        <f t="shared" si="2"/>
        <v>0</v>
      </c>
      <c r="N43" s="48">
        <f t="shared" si="3"/>
        <v>0</v>
      </c>
      <c r="O43" s="48">
        <f t="shared" si="4"/>
        <v>0</v>
      </c>
      <c r="P43" s="48">
        <f t="shared" si="8"/>
        <v>0</v>
      </c>
      <c r="Q43" s="60">
        <f t="shared" si="5"/>
        <v>0</v>
      </c>
    </row>
    <row r="44" spans="1:19" ht="108" hidden="1">
      <c r="A44" s="89"/>
      <c r="B44" s="88"/>
      <c r="C44" s="40" t="s">
        <v>157</v>
      </c>
      <c r="D44" s="54"/>
      <c r="E44" s="51"/>
      <c r="F44" s="31"/>
      <c r="G44" s="63">
        <v>144.4</v>
      </c>
      <c r="H44" s="48">
        <f t="shared" si="9"/>
        <v>0</v>
      </c>
      <c r="I44" s="48">
        <f t="shared" si="0"/>
        <v>0</v>
      </c>
      <c r="J44" s="48">
        <f t="shared" si="6"/>
        <v>0</v>
      </c>
      <c r="K44" s="48">
        <f t="shared" si="1"/>
        <v>0</v>
      </c>
      <c r="L44" s="48">
        <f t="shared" si="7"/>
        <v>0</v>
      </c>
      <c r="M44" s="48">
        <f t="shared" si="2"/>
        <v>0</v>
      </c>
      <c r="N44" s="48">
        <f t="shared" si="3"/>
        <v>0</v>
      </c>
      <c r="O44" s="48">
        <f t="shared" si="4"/>
        <v>0</v>
      </c>
      <c r="P44" s="48">
        <f t="shared" si="8"/>
        <v>0</v>
      </c>
      <c r="Q44" s="60">
        <f t="shared" si="5"/>
        <v>0</v>
      </c>
    </row>
    <row r="45" spans="1:19" ht="54.75" hidden="1">
      <c r="A45" s="89"/>
      <c r="B45" s="88"/>
      <c r="C45" s="37" t="s">
        <v>79</v>
      </c>
      <c r="D45" s="55" t="s">
        <v>80</v>
      </c>
      <c r="E45" s="51" t="s">
        <v>72</v>
      </c>
      <c r="F45" s="31"/>
      <c r="G45" s="63">
        <v>144.4</v>
      </c>
      <c r="H45" s="48">
        <f t="shared" si="9"/>
        <v>0</v>
      </c>
      <c r="I45" s="48">
        <f t="shared" si="0"/>
        <v>0</v>
      </c>
      <c r="J45" s="48">
        <f t="shared" si="6"/>
        <v>0</v>
      </c>
      <c r="K45" s="48">
        <f t="shared" si="1"/>
        <v>0</v>
      </c>
      <c r="L45" s="48">
        <f t="shared" si="7"/>
        <v>0</v>
      </c>
      <c r="M45" s="48">
        <f t="shared" si="2"/>
        <v>0</v>
      </c>
      <c r="N45" s="48">
        <f t="shared" si="3"/>
        <v>0</v>
      </c>
      <c r="O45" s="48">
        <f t="shared" si="4"/>
        <v>0</v>
      </c>
      <c r="P45" s="48">
        <f t="shared" si="8"/>
        <v>0</v>
      </c>
      <c r="Q45" s="60">
        <f t="shared" si="5"/>
        <v>0</v>
      </c>
    </row>
    <row r="46" spans="1:19" ht="54.75" hidden="1">
      <c r="A46" s="89"/>
      <c r="B46" s="88"/>
      <c r="C46" s="37" t="s">
        <v>81</v>
      </c>
      <c r="D46" s="55" t="s">
        <v>80</v>
      </c>
      <c r="E46" s="51" t="s">
        <v>72</v>
      </c>
      <c r="F46" s="31"/>
      <c r="G46" s="63">
        <v>144.4</v>
      </c>
      <c r="H46" s="48">
        <f t="shared" si="9"/>
        <v>0</v>
      </c>
      <c r="I46" s="48">
        <f t="shared" si="0"/>
        <v>0</v>
      </c>
      <c r="J46" s="48">
        <f t="shared" si="6"/>
        <v>0</v>
      </c>
      <c r="K46" s="48">
        <f t="shared" si="1"/>
        <v>0</v>
      </c>
      <c r="L46" s="48">
        <f t="shared" si="7"/>
        <v>0</v>
      </c>
      <c r="M46" s="48">
        <f t="shared" si="2"/>
        <v>0</v>
      </c>
      <c r="N46" s="48">
        <f t="shared" si="3"/>
        <v>0</v>
      </c>
      <c r="O46" s="48">
        <f t="shared" si="4"/>
        <v>0</v>
      </c>
      <c r="P46" s="48">
        <f t="shared" si="8"/>
        <v>0</v>
      </c>
      <c r="Q46" s="60">
        <f t="shared" si="5"/>
        <v>0</v>
      </c>
    </row>
    <row r="47" spans="1:19" ht="54.75" hidden="1">
      <c r="A47" s="89"/>
      <c r="B47" s="88"/>
      <c r="C47" s="37" t="s">
        <v>82</v>
      </c>
      <c r="D47" s="55" t="s">
        <v>80</v>
      </c>
      <c r="E47" s="51" t="s">
        <v>72</v>
      </c>
      <c r="F47" s="31"/>
      <c r="G47" s="63">
        <v>144.4</v>
      </c>
      <c r="H47" s="48">
        <f t="shared" si="9"/>
        <v>0</v>
      </c>
      <c r="I47" s="48">
        <f t="shared" si="0"/>
        <v>0</v>
      </c>
      <c r="J47" s="48">
        <f t="shared" si="6"/>
        <v>0</v>
      </c>
      <c r="K47" s="48">
        <f t="shared" si="1"/>
        <v>0</v>
      </c>
      <c r="L47" s="48">
        <f t="shared" si="7"/>
        <v>0</v>
      </c>
      <c r="M47" s="48">
        <f t="shared" si="2"/>
        <v>0</v>
      </c>
      <c r="N47" s="48">
        <f t="shared" si="3"/>
        <v>0</v>
      </c>
      <c r="O47" s="48">
        <f t="shared" si="4"/>
        <v>0</v>
      </c>
      <c r="P47" s="48">
        <f t="shared" si="8"/>
        <v>0</v>
      </c>
      <c r="Q47" s="60">
        <f t="shared" si="5"/>
        <v>0</v>
      </c>
    </row>
    <row r="48" spans="1:19" ht="108" hidden="1">
      <c r="A48" s="89"/>
      <c r="B48" s="88"/>
      <c r="C48" s="38" t="s">
        <v>158</v>
      </c>
      <c r="D48" s="54"/>
      <c r="E48" s="51"/>
      <c r="F48" s="31"/>
      <c r="G48" s="63">
        <v>144.4</v>
      </c>
      <c r="H48" s="48">
        <f t="shared" si="9"/>
        <v>0</v>
      </c>
      <c r="I48" s="48">
        <f t="shared" si="0"/>
        <v>0</v>
      </c>
      <c r="J48" s="48">
        <f t="shared" si="6"/>
        <v>0</v>
      </c>
      <c r="K48" s="48">
        <f t="shared" si="1"/>
        <v>0</v>
      </c>
      <c r="L48" s="48">
        <f t="shared" si="7"/>
        <v>0</v>
      </c>
      <c r="M48" s="48">
        <f t="shared" si="2"/>
        <v>0</v>
      </c>
      <c r="N48" s="48">
        <f t="shared" si="3"/>
        <v>0</v>
      </c>
      <c r="O48" s="48">
        <f t="shared" si="4"/>
        <v>0</v>
      </c>
      <c r="P48" s="48">
        <f t="shared" si="8"/>
        <v>0</v>
      </c>
      <c r="Q48" s="60">
        <f t="shared" si="5"/>
        <v>0</v>
      </c>
    </row>
    <row r="49" spans="1:19" ht="54.75" hidden="1">
      <c r="A49" s="89"/>
      <c r="B49" s="88"/>
      <c r="C49" s="39" t="s">
        <v>79</v>
      </c>
      <c r="D49" s="55" t="s">
        <v>83</v>
      </c>
      <c r="E49" s="51" t="s">
        <v>77</v>
      </c>
      <c r="F49" s="31"/>
      <c r="G49" s="63">
        <v>144.4</v>
      </c>
      <c r="H49" s="48">
        <f t="shared" si="9"/>
        <v>0</v>
      </c>
      <c r="I49" s="48">
        <f t="shared" si="0"/>
        <v>0</v>
      </c>
      <c r="J49" s="48">
        <f t="shared" si="6"/>
        <v>0</v>
      </c>
      <c r="K49" s="48">
        <f t="shared" si="1"/>
        <v>0</v>
      </c>
      <c r="L49" s="48">
        <f t="shared" si="7"/>
        <v>0</v>
      </c>
      <c r="M49" s="48">
        <f t="shared" si="2"/>
        <v>0</v>
      </c>
      <c r="N49" s="48">
        <f t="shared" si="3"/>
        <v>0</v>
      </c>
      <c r="O49" s="48">
        <f t="shared" si="4"/>
        <v>0</v>
      </c>
      <c r="P49" s="48">
        <f t="shared" si="8"/>
        <v>0</v>
      </c>
      <c r="Q49" s="60">
        <f t="shared" si="5"/>
        <v>0</v>
      </c>
    </row>
    <row r="50" spans="1:19" ht="54.75" hidden="1">
      <c r="A50" s="89"/>
      <c r="B50" s="88"/>
      <c r="C50" s="39" t="s">
        <v>81</v>
      </c>
      <c r="D50" s="55" t="s">
        <v>83</v>
      </c>
      <c r="E50" s="51" t="s">
        <v>77</v>
      </c>
      <c r="F50" s="31"/>
      <c r="G50" s="63">
        <v>144.4</v>
      </c>
      <c r="H50" s="48">
        <f t="shared" si="9"/>
        <v>0</v>
      </c>
      <c r="I50" s="48">
        <f t="shared" si="0"/>
        <v>0</v>
      </c>
      <c r="J50" s="48">
        <f t="shared" si="6"/>
        <v>0</v>
      </c>
      <c r="K50" s="48">
        <f t="shared" si="1"/>
        <v>0</v>
      </c>
      <c r="L50" s="48">
        <f t="shared" si="7"/>
        <v>0</v>
      </c>
      <c r="M50" s="48">
        <f t="shared" si="2"/>
        <v>0</v>
      </c>
      <c r="N50" s="48">
        <f t="shared" si="3"/>
        <v>0</v>
      </c>
      <c r="O50" s="48">
        <f t="shared" si="4"/>
        <v>0</v>
      </c>
      <c r="P50" s="48">
        <f t="shared" si="8"/>
        <v>0</v>
      </c>
      <c r="Q50" s="60">
        <f t="shared" si="5"/>
        <v>0</v>
      </c>
    </row>
    <row r="51" spans="1:19" ht="54.75" hidden="1">
      <c r="A51" s="89"/>
      <c r="B51" s="88"/>
      <c r="C51" s="39" t="s">
        <v>82</v>
      </c>
      <c r="D51" s="55" t="s">
        <v>83</v>
      </c>
      <c r="E51" s="51" t="s">
        <v>77</v>
      </c>
      <c r="F51" s="31"/>
      <c r="G51" s="63">
        <v>144.4</v>
      </c>
      <c r="H51" s="48">
        <f t="shared" si="9"/>
        <v>0</v>
      </c>
      <c r="I51" s="48">
        <f t="shared" si="0"/>
        <v>0</v>
      </c>
      <c r="J51" s="48">
        <f t="shared" si="6"/>
        <v>0</v>
      </c>
      <c r="K51" s="48">
        <f t="shared" si="1"/>
        <v>0</v>
      </c>
      <c r="L51" s="48">
        <f t="shared" si="7"/>
        <v>0</v>
      </c>
      <c r="M51" s="48">
        <f t="shared" si="2"/>
        <v>0</v>
      </c>
      <c r="N51" s="48">
        <f t="shared" si="3"/>
        <v>0</v>
      </c>
      <c r="O51" s="48">
        <f t="shared" si="4"/>
        <v>0</v>
      </c>
      <c r="P51" s="48">
        <f t="shared" si="8"/>
        <v>0</v>
      </c>
      <c r="Q51" s="60">
        <f t="shared" si="5"/>
        <v>0</v>
      </c>
    </row>
    <row r="52" spans="1:19" ht="57">
      <c r="A52" s="89">
        <v>6</v>
      </c>
      <c r="B52" s="88" t="s">
        <v>84</v>
      </c>
      <c r="C52" s="36" t="s">
        <v>159</v>
      </c>
      <c r="D52" s="55" t="s">
        <v>85</v>
      </c>
      <c r="E52" s="51" t="s">
        <v>86</v>
      </c>
      <c r="F52" s="31">
        <v>8.3000000000000007</v>
      </c>
      <c r="G52" s="63">
        <v>125.52</v>
      </c>
      <c r="H52" s="48">
        <f t="shared" si="9"/>
        <v>1302.27</v>
      </c>
      <c r="I52" s="48">
        <f t="shared" si="0"/>
        <v>1041.816</v>
      </c>
      <c r="J52" s="48">
        <f t="shared" si="6"/>
        <v>260.45400000000001</v>
      </c>
      <c r="K52" s="48">
        <f t="shared" si="1"/>
        <v>286.49939999999998</v>
      </c>
      <c r="L52" s="48">
        <f t="shared" si="7"/>
        <v>784.27908480000008</v>
      </c>
      <c r="M52" s="48">
        <f t="shared" si="2"/>
        <v>2373.0484848000001</v>
      </c>
      <c r="N52" s="48">
        <f t="shared" si="3"/>
        <v>237.30484848000003</v>
      </c>
      <c r="O52" s="48">
        <f t="shared" si="4"/>
        <v>2610.3533332800002</v>
      </c>
      <c r="P52" s="48">
        <f t="shared" si="8"/>
        <v>522.07066665600007</v>
      </c>
      <c r="Q52" s="60">
        <f t="shared" si="5"/>
        <v>3132.4239999360002</v>
      </c>
      <c r="R52" s="5">
        <v>3702.33</v>
      </c>
    </row>
    <row r="53" spans="1:19" ht="75">
      <c r="A53" s="89"/>
      <c r="B53" s="88"/>
      <c r="C53" s="36" t="s">
        <v>160</v>
      </c>
      <c r="D53" s="55" t="s">
        <v>85</v>
      </c>
      <c r="E53" s="51" t="s">
        <v>86</v>
      </c>
      <c r="F53" s="31">
        <v>4.53</v>
      </c>
      <c r="G53" s="63">
        <v>125.52</v>
      </c>
      <c r="H53" s="48">
        <f t="shared" si="9"/>
        <v>710.75699999999995</v>
      </c>
      <c r="I53" s="48">
        <f t="shared" si="0"/>
        <v>568.60559999999998</v>
      </c>
      <c r="J53" s="48">
        <f t="shared" si="6"/>
        <v>142.1514</v>
      </c>
      <c r="K53" s="48">
        <f t="shared" si="1"/>
        <v>156.36653999999999</v>
      </c>
      <c r="L53" s="48">
        <f t="shared" si="7"/>
        <v>428.04629568000001</v>
      </c>
      <c r="M53" s="48">
        <f t="shared" si="2"/>
        <v>1295.16983568</v>
      </c>
      <c r="N53" s="48">
        <f t="shared" si="3"/>
        <v>129.516983568</v>
      </c>
      <c r="O53" s="48">
        <f t="shared" si="4"/>
        <v>1424.6868192480001</v>
      </c>
      <c r="P53" s="48">
        <f t="shared" si="8"/>
        <v>284.93736384960005</v>
      </c>
      <c r="Q53" s="60">
        <f t="shared" si="5"/>
        <v>1709.6241830976001</v>
      </c>
      <c r="R53" s="5">
        <v>3702.33</v>
      </c>
    </row>
    <row r="54" spans="1:19" ht="86.25" customHeight="1" thickBot="1">
      <c r="A54" s="86"/>
      <c r="B54" s="88"/>
      <c r="C54" s="36" t="s">
        <v>161</v>
      </c>
      <c r="D54" s="54" t="s">
        <v>87</v>
      </c>
      <c r="E54" s="51" t="s">
        <v>59</v>
      </c>
      <c r="F54" s="31">
        <v>2.2000000000000002</v>
      </c>
      <c r="G54" s="63">
        <v>122.3</v>
      </c>
      <c r="H54" s="48">
        <f t="shared" si="9"/>
        <v>336.32499999999999</v>
      </c>
      <c r="I54" s="48">
        <f t="shared" si="0"/>
        <v>269.06</v>
      </c>
      <c r="J54" s="48">
        <f t="shared" si="6"/>
        <v>67.265000000000001</v>
      </c>
      <c r="K54" s="48">
        <f t="shared" si="1"/>
        <v>73.991500000000002</v>
      </c>
      <c r="L54" s="48">
        <f t="shared" si="7"/>
        <v>202.54836800000001</v>
      </c>
      <c r="M54" s="48">
        <f t="shared" si="2"/>
        <v>612.864868</v>
      </c>
      <c r="N54" s="48">
        <f t="shared" si="3"/>
        <v>61.286486800000006</v>
      </c>
      <c r="O54" s="48">
        <f t="shared" si="4"/>
        <v>674.15135480000004</v>
      </c>
      <c r="P54" s="48">
        <f t="shared" si="8"/>
        <v>134.83027096000001</v>
      </c>
      <c r="Q54" s="60">
        <f t="shared" si="5"/>
        <v>808.98162576000004</v>
      </c>
      <c r="R54" s="5">
        <v>782.61</v>
      </c>
    </row>
    <row r="55" spans="1:19">
      <c r="A55" s="82">
        <v>7</v>
      </c>
      <c r="B55" s="85" t="s">
        <v>162</v>
      </c>
      <c r="C55" s="41" t="s">
        <v>120</v>
      </c>
      <c r="D55" s="54"/>
      <c r="E55" s="51"/>
      <c r="F55" s="31"/>
      <c r="G55" s="63"/>
      <c r="H55" s="48"/>
      <c r="I55" s="48"/>
      <c r="J55" s="48">
        <f t="shared" si="6"/>
        <v>0</v>
      </c>
      <c r="K55" s="48"/>
      <c r="L55" s="48">
        <f t="shared" si="7"/>
        <v>0</v>
      </c>
      <c r="M55" s="48"/>
      <c r="N55" s="48"/>
      <c r="O55" s="48"/>
      <c r="P55" s="48">
        <f t="shared" si="8"/>
        <v>0</v>
      </c>
      <c r="Q55" s="60">
        <f t="shared" si="5"/>
        <v>0</v>
      </c>
    </row>
    <row r="56" spans="1:19" ht="33" customHeight="1">
      <c r="A56" s="83"/>
      <c r="B56" s="85"/>
      <c r="C56" s="42" t="s">
        <v>121</v>
      </c>
      <c r="D56" s="54" t="s">
        <v>139</v>
      </c>
      <c r="E56" s="57" t="s">
        <v>77</v>
      </c>
      <c r="F56" s="31">
        <v>3.14</v>
      </c>
      <c r="G56" s="63">
        <v>63.89</v>
      </c>
      <c r="H56" s="48">
        <f t="shared" si="9"/>
        <v>250.76824999999999</v>
      </c>
      <c r="I56" s="48">
        <f t="shared" si="0"/>
        <v>200.6146</v>
      </c>
      <c r="J56" s="48">
        <f t="shared" si="6"/>
        <v>50.153649999999999</v>
      </c>
      <c r="K56" s="48">
        <f t="shared" si="1"/>
        <v>55.169015000000002</v>
      </c>
      <c r="L56" s="48">
        <f t="shared" si="7"/>
        <v>151.02267087999999</v>
      </c>
      <c r="M56" s="48">
        <f t="shared" si="2"/>
        <v>456.95993587999999</v>
      </c>
      <c r="N56" s="48">
        <f t="shared" si="3"/>
        <v>45.695993588</v>
      </c>
      <c r="O56" s="48">
        <f t="shared" si="4"/>
        <v>502.65592946800001</v>
      </c>
      <c r="P56" s="48">
        <f t="shared" si="8"/>
        <v>100.53118589360001</v>
      </c>
      <c r="Q56" s="60">
        <f t="shared" si="5"/>
        <v>603.18711536160004</v>
      </c>
      <c r="R56" s="5">
        <v>320.12</v>
      </c>
    </row>
    <row r="57" spans="1:19" ht="30.75" customHeight="1">
      <c r="A57" s="83"/>
      <c r="B57" s="85"/>
      <c r="C57" s="42" t="s">
        <v>122</v>
      </c>
      <c r="D57" s="54" t="str">
        <f>D56</f>
        <v xml:space="preserve">  слюсар з ЕРГУ 4 р-2 люд; майстер</v>
      </c>
      <c r="E57" s="57" t="s">
        <v>77</v>
      </c>
      <c r="F57" s="31">
        <v>5.12</v>
      </c>
      <c r="G57" s="63">
        <v>63.89</v>
      </c>
      <c r="H57" s="48">
        <f t="shared" si="9"/>
        <v>408.89600000000002</v>
      </c>
      <c r="I57" s="48">
        <f t="shared" si="0"/>
        <v>327.11680000000001</v>
      </c>
      <c r="J57" s="48">
        <f t="shared" si="6"/>
        <v>81.779200000000003</v>
      </c>
      <c r="K57" s="48">
        <f t="shared" si="1"/>
        <v>89.957120000000003</v>
      </c>
      <c r="L57" s="48">
        <f t="shared" si="7"/>
        <v>246.25352704000002</v>
      </c>
      <c r="M57" s="48">
        <f t="shared" si="2"/>
        <v>745.10664703999998</v>
      </c>
      <c r="N57" s="48">
        <f t="shared" si="3"/>
        <v>74.510664704000007</v>
      </c>
      <c r="O57" s="48">
        <f t="shared" si="4"/>
        <v>819.61731174399995</v>
      </c>
      <c r="P57" s="48">
        <f t="shared" si="8"/>
        <v>163.9234623488</v>
      </c>
      <c r="Q57" s="60">
        <f t="shared" si="5"/>
        <v>983.54077409279989</v>
      </c>
      <c r="R57" s="5">
        <v>32012</v>
      </c>
    </row>
    <row r="58" spans="1:19" ht="42.75" customHeight="1">
      <c r="A58" s="83"/>
      <c r="B58" s="85"/>
      <c r="C58" s="42" t="s">
        <v>123</v>
      </c>
      <c r="D58" s="54" t="str">
        <f>D56</f>
        <v xml:space="preserve">  слюсар з ЕРГУ 4 р-2 люд; майстер</v>
      </c>
      <c r="E58" s="57" t="s">
        <v>77</v>
      </c>
      <c r="F58" s="31">
        <v>7.02</v>
      </c>
      <c r="G58" s="63">
        <v>63.89</v>
      </c>
      <c r="H58" s="48">
        <f t="shared" si="9"/>
        <v>560.63474999999994</v>
      </c>
      <c r="I58" s="48">
        <f t="shared" si="0"/>
        <v>448.50779999999997</v>
      </c>
      <c r="J58" s="48">
        <f t="shared" si="6"/>
        <v>112.12694999999999</v>
      </c>
      <c r="K58" s="48">
        <f t="shared" si="1"/>
        <v>123.33964499999999</v>
      </c>
      <c r="L58" s="48">
        <f t="shared" si="7"/>
        <v>337.63667184000002</v>
      </c>
      <c r="M58" s="48">
        <f t="shared" si="2"/>
        <v>1021.6110668399999</v>
      </c>
      <c r="N58" s="48">
        <f t="shared" si="3"/>
        <v>102.161106684</v>
      </c>
      <c r="O58" s="48">
        <f t="shared" si="4"/>
        <v>1123.772173524</v>
      </c>
      <c r="P58" s="48">
        <f t="shared" si="8"/>
        <v>224.75443470480002</v>
      </c>
      <c r="Q58" s="60">
        <f t="shared" si="5"/>
        <v>1348.5266082287999</v>
      </c>
      <c r="R58" s="28">
        <v>320.11963236099001</v>
      </c>
    </row>
    <row r="59" spans="1:19" ht="34.5" customHeight="1">
      <c r="A59" s="83"/>
      <c r="B59" s="85"/>
      <c r="C59" s="42" t="s">
        <v>124</v>
      </c>
      <c r="D59" s="54" t="str">
        <f>D56</f>
        <v xml:space="preserve">  слюсар з ЕРГУ 4 р-2 люд; майстер</v>
      </c>
      <c r="E59" s="57" t="s">
        <v>77</v>
      </c>
      <c r="F59" s="31">
        <v>9.06</v>
      </c>
      <c r="G59" s="63">
        <v>63.89</v>
      </c>
      <c r="H59" s="48">
        <f t="shared" si="9"/>
        <v>723.55425000000014</v>
      </c>
      <c r="I59" s="48">
        <f t="shared" si="0"/>
        <v>578.84340000000009</v>
      </c>
      <c r="J59" s="48">
        <f t="shared" si="6"/>
        <v>144.71085000000002</v>
      </c>
      <c r="K59" s="48">
        <f t="shared" si="1"/>
        <v>159.18193500000004</v>
      </c>
      <c r="L59" s="48">
        <f t="shared" si="7"/>
        <v>435.75331152000007</v>
      </c>
      <c r="M59" s="48">
        <f t="shared" si="2"/>
        <v>1318.4894965200003</v>
      </c>
      <c r="N59" s="48">
        <f t="shared" si="3"/>
        <v>131.84894965200004</v>
      </c>
      <c r="O59" s="48">
        <f t="shared" si="4"/>
        <v>1450.3384461720004</v>
      </c>
      <c r="P59" s="48">
        <f t="shared" si="8"/>
        <v>290.06768923440012</v>
      </c>
      <c r="Q59" s="60">
        <f t="shared" si="5"/>
        <v>1740.4061354064006</v>
      </c>
      <c r="R59" s="28">
        <v>320.11963236099001</v>
      </c>
    </row>
    <row r="60" spans="1:19">
      <c r="A60" s="83"/>
      <c r="B60" s="85"/>
      <c r="C60" s="43" t="s">
        <v>125</v>
      </c>
      <c r="D60" s="54"/>
      <c r="E60" s="57"/>
      <c r="F60" s="31"/>
      <c r="G60" s="63">
        <v>63.89</v>
      </c>
      <c r="H60" s="48"/>
      <c r="I60" s="48"/>
      <c r="J60" s="48">
        <f t="shared" si="6"/>
        <v>0</v>
      </c>
      <c r="K60" s="48"/>
      <c r="L60" s="48">
        <f t="shared" si="7"/>
        <v>0</v>
      </c>
      <c r="M60" s="48"/>
      <c r="N60" s="48"/>
      <c r="O60" s="48"/>
      <c r="P60" s="48">
        <f t="shared" si="8"/>
        <v>0</v>
      </c>
      <c r="Q60" s="60">
        <f t="shared" si="5"/>
        <v>0</v>
      </c>
    </row>
    <row r="61" spans="1:19" ht="33" customHeight="1">
      <c r="A61" s="83"/>
      <c r="B61" s="85"/>
      <c r="C61" s="44" t="s">
        <v>126</v>
      </c>
      <c r="D61" s="54" t="str">
        <f>D59</f>
        <v xml:space="preserve">  слюсар з ЕРГУ 4 р-2 люд; майстер</v>
      </c>
      <c r="E61" s="57" t="s">
        <v>77</v>
      </c>
      <c r="F61" s="31">
        <v>2.08</v>
      </c>
      <c r="G61" s="63">
        <v>63.89</v>
      </c>
      <c r="H61" s="48">
        <f t="shared" si="9"/>
        <v>166.114</v>
      </c>
      <c r="I61" s="48">
        <f t="shared" si="0"/>
        <v>132.8912</v>
      </c>
      <c r="J61" s="48">
        <f t="shared" si="6"/>
        <v>33.222799999999999</v>
      </c>
      <c r="K61" s="48">
        <f t="shared" si="1"/>
        <v>36.545079999999999</v>
      </c>
      <c r="L61" s="48">
        <f t="shared" si="7"/>
        <v>100.04049536000001</v>
      </c>
      <c r="M61" s="48">
        <f t="shared" si="2"/>
        <v>302.69957536000004</v>
      </c>
      <c r="N61" s="48">
        <f t="shared" si="3"/>
        <v>30.269957536000007</v>
      </c>
      <c r="O61" s="48">
        <f t="shared" si="4"/>
        <v>332.96953289600003</v>
      </c>
      <c r="P61" s="48">
        <f t="shared" si="8"/>
        <v>66.593906579200009</v>
      </c>
      <c r="Q61" s="60">
        <f t="shared" si="5"/>
        <v>399.56343947520003</v>
      </c>
      <c r="R61" s="79">
        <v>137.47999999999999</v>
      </c>
      <c r="S61" s="80">
        <v>278.73</v>
      </c>
    </row>
    <row r="62" spans="1:19" ht="41.25" customHeight="1">
      <c r="A62" s="83"/>
      <c r="B62" s="85"/>
      <c r="C62" s="44" t="s">
        <v>127</v>
      </c>
      <c r="D62" s="54" t="str">
        <f>D56</f>
        <v xml:space="preserve">  слюсар з ЕРГУ 4 р-2 люд; майстер</v>
      </c>
      <c r="E62" s="57" t="s">
        <v>77</v>
      </c>
      <c r="F62" s="31">
        <v>0.66</v>
      </c>
      <c r="G62" s="63">
        <v>63.89</v>
      </c>
      <c r="H62" s="48">
        <f t="shared" si="9"/>
        <v>52.709249999999997</v>
      </c>
      <c r="I62" s="48">
        <f t="shared" si="0"/>
        <v>42.167400000000001</v>
      </c>
      <c r="J62" s="48">
        <f t="shared" si="6"/>
        <v>10.54185</v>
      </c>
      <c r="K62" s="48">
        <f t="shared" si="1"/>
        <v>11.596034999999999</v>
      </c>
      <c r="L62" s="48">
        <f t="shared" si="7"/>
        <v>31.743618720000001</v>
      </c>
      <c r="M62" s="48">
        <f t="shared" si="2"/>
        <v>96.048903719999998</v>
      </c>
      <c r="N62" s="48">
        <f t="shared" si="3"/>
        <v>9.6048903719999998</v>
      </c>
      <c r="O62" s="48">
        <f t="shared" si="4"/>
        <v>105.653794092</v>
      </c>
      <c r="P62" s="48">
        <f t="shared" si="8"/>
        <v>21.1307588184</v>
      </c>
      <c r="Q62" s="60">
        <f t="shared" si="5"/>
        <v>126.7845529104</v>
      </c>
      <c r="R62" s="79"/>
      <c r="S62" s="80"/>
    </row>
    <row r="63" spans="1:19" ht="37.5" customHeight="1" thickBot="1">
      <c r="A63" s="84"/>
      <c r="B63" s="85"/>
      <c r="C63" s="44" t="s">
        <v>128</v>
      </c>
      <c r="D63" s="54" t="str">
        <f>D56</f>
        <v xml:space="preserve">  слюсар з ЕРГУ 4 р-2 люд; майстер</v>
      </c>
      <c r="E63" s="57" t="s">
        <v>77</v>
      </c>
      <c r="F63" s="31">
        <v>2.36</v>
      </c>
      <c r="G63" s="63">
        <v>63.89</v>
      </c>
      <c r="H63" s="48">
        <f t="shared" si="9"/>
        <v>188.47549999999998</v>
      </c>
      <c r="I63" s="48">
        <f t="shared" si="0"/>
        <v>150.78039999999999</v>
      </c>
      <c r="J63" s="48">
        <f t="shared" si="6"/>
        <v>37.695099999999996</v>
      </c>
      <c r="K63" s="48">
        <f t="shared" si="1"/>
        <v>41.464609999999993</v>
      </c>
      <c r="L63" s="48">
        <f t="shared" si="7"/>
        <v>113.50748512</v>
      </c>
      <c r="M63" s="48">
        <f t="shared" si="2"/>
        <v>343.44759511999996</v>
      </c>
      <c r="N63" s="48">
        <f t="shared" si="3"/>
        <v>34.344759511999996</v>
      </c>
      <c r="O63" s="48">
        <f t="shared" si="4"/>
        <v>377.79235463199996</v>
      </c>
      <c r="P63" s="48">
        <f t="shared" si="8"/>
        <v>75.558470926399991</v>
      </c>
      <c r="Q63" s="60">
        <f t="shared" si="5"/>
        <v>453.35082555839995</v>
      </c>
      <c r="R63" s="5">
        <v>461.42</v>
      </c>
    </row>
    <row r="64" spans="1:19" ht="54">
      <c r="A64" s="83">
        <v>8</v>
      </c>
      <c r="B64" s="85" t="s">
        <v>43</v>
      </c>
      <c r="C64" s="41" t="s">
        <v>129</v>
      </c>
      <c r="D64" s="54"/>
      <c r="E64" s="51"/>
      <c r="F64" s="31"/>
      <c r="G64" s="63"/>
      <c r="H64" s="48"/>
      <c r="I64" s="48"/>
      <c r="J64" s="48">
        <f t="shared" si="6"/>
        <v>0</v>
      </c>
      <c r="K64" s="48"/>
      <c r="L64" s="48">
        <f t="shared" si="7"/>
        <v>0</v>
      </c>
      <c r="M64" s="48"/>
      <c r="N64" s="48"/>
      <c r="O64" s="48"/>
      <c r="P64" s="48">
        <f t="shared" si="8"/>
        <v>0</v>
      </c>
      <c r="Q64" s="60">
        <f t="shared" si="5"/>
        <v>0</v>
      </c>
    </row>
    <row r="65" spans="1:21">
      <c r="A65" s="83"/>
      <c r="B65" s="85"/>
      <c r="C65" s="41" t="s">
        <v>88</v>
      </c>
      <c r="D65" s="54" t="s">
        <v>140</v>
      </c>
      <c r="E65" s="51" t="s">
        <v>89</v>
      </c>
      <c r="F65" s="31">
        <v>3.33</v>
      </c>
      <c r="G65" s="63">
        <v>63.89</v>
      </c>
      <c r="H65" s="48">
        <f t="shared" si="9"/>
        <v>265.94212500000003</v>
      </c>
      <c r="I65" s="48">
        <f t="shared" si="0"/>
        <v>212.75370000000001</v>
      </c>
      <c r="J65" s="48">
        <f t="shared" si="6"/>
        <v>53.188425000000002</v>
      </c>
      <c r="K65" s="48">
        <f t="shared" si="1"/>
        <v>58.507267500000005</v>
      </c>
      <c r="L65" s="48">
        <f t="shared" si="7"/>
        <v>160.16098536000001</v>
      </c>
      <c r="M65" s="48">
        <f t="shared" si="2"/>
        <v>484.61037786000009</v>
      </c>
      <c r="N65" s="48">
        <f t="shared" si="3"/>
        <v>48.461037786000013</v>
      </c>
      <c r="O65" s="48">
        <f t="shared" si="4"/>
        <v>533.0714156460001</v>
      </c>
      <c r="P65" s="48">
        <f t="shared" si="8"/>
        <v>106.61428312920003</v>
      </c>
      <c r="Q65" s="60">
        <f t="shared" si="5"/>
        <v>639.68569877520008</v>
      </c>
      <c r="R65" s="5">
        <v>594.26</v>
      </c>
    </row>
    <row r="66" spans="1:21">
      <c r="A66" s="83"/>
      <c r="B66" s="85"/>
      <c r="C66" s="41" t="s">
        <v>90</v>
      </c>
      <c r="D66" s="54" t="s">
        <v>140</v>
      </c>
      <c r="E66" s="51" t="s">
        <v>89</v>
      </c>
      <c r="F66" s="31">
        <v>4.8</v>
      </c>
      <c r="G66" s="63">
        <v>63.89</v>
      </c>
      <c r="H66" s="48">
        <f t="shared" si="9"/>
        <v>383.34</v>
      </c>
      <c r="I66" s="48">
        <f t="shared" si="0"/>
        <v>306.67199999999997</v>
      </c>
      <c r="J66" s="48">
        <f t="shared" si="6"/>
        <v>76.667999999999992</v>
      </c>
      <c r="K66" s="48">
        <f t="shared" si="1"/>
        <v>84.334800000000001</v>
      </c>
      <c r="L66" s="48">
        <f t="shared" si="7"/>
        <v>230.86268159999997</v>
      </c>
      <c r="M66" s="48">
        <f t="shared" si="2"/>
        <v>698.53748159999998</v>
      </c>
      <c r="N66" s="48">
        <f t="shared" si="3"/>
        <v>69.853748159999995</v>
      </c>
      <c r="O66" s="48">
        <f t="shared" si="4"/>
        <v>768.39122975999999</v>
      </c>
      <c r="P66" s="48">
        <f t="shared" si="8"/>
        <v>153.678245952</v>
      </c>
      <c r="Q66" s="60">
        <f t="shared" si="5"/>
        <v>922.06947571199998</v>
      </c>
      <c r="R66" s="5">
        <v>639.97</v>
      </c>
    </row>
    <row r="67" spans="1:21">
      <c r="A67" s="83"/>
      <c r="B67" s="85"/>
      <c r="C67" s="41" t="s">
        <v>91</v>
      </c>
      <c r="D67" s="54" t="s">
        <v>140</v>
      </c>
      <c r="E67" s="51" t="s">
        <v>89</v>
      </c>
      <c r="F67" s="31">
        <v>7.1</v>
      </c>
      <c r="G67" s="63">
        <v>63.89</v>
      </c>
      <c r="H67" s="48">
        <f t="shared" si="9"/>
        <v>567.02374999999995</v>
      </c>
      <c r="I67" s="48">
        <f t="shared" si="0"/>
        <v>453.61899999999997</v>
      </c>
      <c r="J67" s="48">
        <f t="shared" si="6"/>
        <v>113.40474999999999</v>
      </c>
      <c r="K67" s="48">
        <f t="shared" si="1"/>
        <v>124.74522499999999</v>
      </c>
      <c r="L67" s="48">
        <f t="shared" si="7"/>
        <v>341.48438319999997</v>
      </c>
      <c r="M67" s="48">
        <f t="shared" si="2"/>
        <v>1033.2533581999999</v>
      </c>
      <c r="N67" s="48">
        <f t="shared" si="3"/>
        <v>103.32533581999999</v>
      </c>
      <c r="O67" s="48">
        <f t="shared" si="4"/>
        <v>1136.5786940199998</v>
      </c>
      <c r="P67" s="48">
        <f t="shared" si="8"/>
        <v>227.31573880399998</v>
      </c>
      <c r="Q67" s="60">
        <f t="shared" si="5"/>
        <v>1363.8944328239998</v>
      </c>
      <c r="R67" s="5">
        <v>831.13</v>
      </c>
    </row>
    <row r="68" spans="1:21">
      <c r="A68" s="83"/>
      <c r="B68" s="85"/>
      <c r="C68" s="41" t="s">
        <v>92</v>
      </c>
      <c r="D68" s="54" t="s">
        <v>140</v>
      </c>
      <c r="E68" s="51" t="s">
        <v>89</v>
      </c>
      <c r="F68" s="31">
        <v>9.1999999999999993</v>
      </c>
      <c r="G68" s="63">
        <v>63.89</v>
      </c>
      <c r="H68" s="48">
        <f t="shared" si="9"/>
        <v>734.73500000000001</v>
      </c>
      <c r="I68" s="48">
        <f t="shared" si="0"/>
        <v>587.78800000000001</v>
      </c>
      <c r="J68" s="48">
        <f t="shared" si="6"/>
        <v>146.947</v>
      </c>
      <c r="K68" s="48">
        <f t="shared" si="1"/>
        <v>161.64170000000001</v>
      </c>
      <c r="L68" s="48">
        <f t="shared" si="7"/>
        <v>442.48680640000003</v>
      </c>
      <c r="M68" s="48">
        <f t="shared" si="2"/>
        <v>1338.8635064</v>
      </c>
      <c r="N68" s="48">
        <f t="shared" si="3"/>
        <v>133.88635064000002</v>
      </c>
      <c r="O68" s="48">
        <f t="shared" si="4"/>
        <v>1472.7498570400001</v>
      </c>
      <c r="P68" s="48">
        <f t="shared" si="8"/>
        <v>294.54997140800003</v>
      </c>
      <c r="Q68" s="60">
        <f t="shared" si="5"/>
        <v>1767.299828448</v>
      </c>
      <c r="R68" s="5">
        <v>1076.32</v>
      </c>
      <c r="S68" s="5">
        <v>1238.3900000000001</v>
      </c>
    </row>
    <row r="69" spans="1:21" ht="36">
      <c r="A69" s="83"/>
      <c r="B69" s="85"/>
      <c r="C69" s="41" t="s">
        <v>130</v>
      </c>
      <c r="D69" s="54" t="s">
        <v>140</v>
      </c>
      <c r="E69" s="51" t="s">
        <v>89</v>
      </c>
      <c r="F69" s="31">
        <v>2.68</v>
      </c>
      <c r="G69" s="63">
        <v>63.89</v>
      </c>
      <c r="H69" s="48">
        <f t="shared" si="9"/>
        <v>214.03149999999999</v>
      </c>
      <c r="I69" s="48">
        <f t="shared" si="0"/>
        <v>171.2252</v>
      </c>
      <c r="J69" s="48">
        <f t="shared" si="6"/>
        <v>42.8063</v>
      </c>
      <c r="K69" s="48">
        <f t="shared" si="1"/>
        <v>47.086930000000002</v>
      </c>
      <c r="L69" s="48">
        <f t="shared" si="7"/>
        <v>128.89833056000001</v>
      </c>
      <c r="M69" s="48">
        <f t="shared" si="2"/>
        <v>390.01676055999997</v>
      </c>
      <c r="N69" s="48">
        <f t="shared" si="3"/>
        <v>39.001676056000001</v>
      </c>
      <c r="O69" s="48">
        <f t="shared" si="4"/>
        <v>429.01843661599997</v>
      </c>
      <c r="P69" s="48">
        <f t="shared" si="8"/>
        <v>85.803687323199995</v>
      </c>
      <c r="Q69" s="60">
        <f t="shared" si="5"/>
        <v>514.82212393919997</v>
      </c>
      <c r="R69" s="5">
        <v>457.12</v>
      </c>
    </row>
    <row r="70" spans="1:21" ht="36">
      <c r="A70" s="83"/>
      <c r="B70" s="85"/>
      <c r="C70" s="41" t="s">
        <v>131</v>
      </c>
      <c r="D70" s="54" t="s">
        <v>140</v>
      </c>
      <c r="E70" s="51" t="s">
        <v>89</v>
      </c>
      <c r="F70" s="31">
        <v>2.88</v>
      </c>
      <c r="G70" s="63">
        <v>63.89</v>
      </c>
      <c r="H70" s="48">
        <f t="shared" si="9"/>
        <v>230.00399999999999</v>
      </c>
      <c r="I70" s="48">
        <f t="shared" si="0"/>
        <v>184.00319999999999</v>
      </c>
      <c r="J70" s="48">
        <f t="shared" si="6"/>
        <v>46.000799999999998</v>
      </c>
      <c r="K70" s="48">
        <f t="shared" si="1"/>
        <v>50.600879999999997</v>
      </c>
      <c r="L70" s="48">
        <f t="shared" si="7"/>
        <v>138.51760895999999</v>
      </c>
      <c r="M70" s="48">
        <f t="shared" si="2"/>
        <v>419.12248895999994</v>
      </c>
      <c r="N70" s="48">
        <f t="shared" si="3"/>
        <v>41.912248895999994</v>
      </c>
      <c r="O70" s="48">
        <f t="shared" si="4"/>
        <v>461.03473785599994</v>
      </c>
      <c r="P70" s="48">
        <f t="shared" si="8"/>
        <v>92.20694757119999</v>
      </c>
      <c r="Q70" s="60">
        <f t="shared" si="5"/>
        <v>553.24168542719997</v>
      </c>
      <c r="R70" s="5">
        <v>519.46</v>
      </c>
      <c r="S70" s="5">
        <v>754.25</v>
      </c>
      <c r="T70">
        <v>1001.52</v>
      </c>
      <c r="U70">
        <v>1088.79</v>
      </c>
    </row>
    <row r="71" spans="1:21" ht="54">
      <c r="A71" s="83"/>
      <c r="B71" s="85" t="s">
        <v>93</v>
      </c>
      <c r="C71" s="41" t="s">
        <v>132</v>
      </c>
      <c r="D71" s="54"/>
      <c r="E71" s="51"/>
      <c r="F71" s="31"/>
      <c r="G71" s="63"/>
      <c r="H71" s="48"/>
      <c r="I71" s="48"/>
      <c r="J71" s="48">
        <f t="shared" si="6"/>
        <v>0</v>
      </c>
      <c r="K71" s="48"/>
      <c r="L71" s="48">
        <f t="shared" si="7"/>
        <v>0</v>
      </c>
      <c r="M71" s="48"/>
      <c r="N71" s="48"/>
      <c r="O71" s="48"/>
      <c r="P71" s="48">
        <f t="shared" si="8"/>
        <v>0</v>
      </c>
      <c r="Q71" s="60">
        <f t="shared" si="5"/>
        <v>0</v>
      </c>
    </row>
    <row r="72" spans="1:21">
      <c r="A72" s="83"/>
      <c r="B72" s="85"/>
      <c r="C72" s="41" t="s">
        <v>94</v>
      </c>
      <c r="D72" s="54" t="s">
        <v>141</v>
      </c>
      <c r="E72" s="51" t="s">
        <v>72</v>
      </c>
      <c r="F72" s="31">
        <v>10.76</v>
      </c>
      <c r="G72" s="63">
        <v>63.7</v>
      </c>
      <c r="H72" s="48">
        <f t="shared" si="9"/>
        <v>856.7650000000001</v>
      </c>
      <c r="I72" s="48">
        <f t="shared" si="0"/>
        <v>685.41200000000003</v>
      </c>
      <c r="J72" s="48">
        <f t="shared" si="6"/>
        <v>171.35300000000001</v>
      </c>
      <c r="K72" s="48">
        <f t="shared" si="1"/>
        <v>188.48830000000001</v>
      </c>
      <c r="L72" s="48">
        <f t="shared" si="7"/>
        <v>515.97815360000004</v>
      </c>
      <c r="M72" s="48">
        <f t="shared" si="2"/>
        <v>1561.2314536000001</v>
      </c>
      <c r="N72" s="48">
        <f t="shared" si="3"/>
        <v>156.12314536000002</v>
      </c>
      <c r="O72" s="48">
        <f t="shared" si="4"/>
        <v>1717.3545989600002</v>
      </c>
      <c r="P72" s="48">
        <f t="shared" si="8"/>
        <v>343.47091979200007</v>
      </c>
      <c r="Q72" s="60">
        <f t="shared" si="5"/>
        <v>2060.8255187520003</v>
      </c>
      <c r="R72" s="5">
        <v>1537.82</v>
      </c>
    </row>
    <row r="73" spans="1:21">
      <c r="A73" s="83"/>
      <c r="B73" s="85"/>
      <c r="C73" s="41" t="s">
        <v>90</v>
      </c>
      <c r="D73" s="54" t="s">
        <v>141</v>
      </c>
      <c r="E73" s="51" t="s">
        <v>72</v>
      </c>
      <c r="F73" s="31">
        <v>13.74</v>
      </c>
      <c r="G73" s="63">
        <v>63.7</v>
      </c>
      <c r="H73" s="48">
        <f t="shared" si="9"/>
        <v>1094.0475000000001</v>
      </c>
      <c r="I73" s="48">
        <f t="shared" si="0"/>
        <v>875.23800000000006</v>
      </c>
      <c r="J73" s="48">
        <f t="shared" si="6"/>
        <v>218.80950000000001</v>
      </c>
      <c r="K73" s="48">
        <f t="shared" si="1"/>
        <v>240.69045000000003</v>
      </c>
      <c r="L73" s="48">
        <f t="shared" si="7"/>
        <v>658.87916640000003</v>
      </c>
      <c r="M73" s="48">
        <f t="shared" si="2"/>
        <v>1993.6171164000002</v>
      </c>
      <c r="N73" s="48">
        <f t="shared" si="3"/>
        <v>199.36171164000004</v>
      </c>
      <c r="O73" s="48">
        <f t="shared" si="4"/>
        <v>2192.9788280400003</v>
      </c>
      <c r="P73" s="48">
        <f t="shared" si="8"/>
        <v>438.59576560800008</v>
      </c>
      <c r="Q73" s="60">
        <f t="shared" si="5"/>
        <v>2631.5745936480002</v>
      </c>
      <c r="R73" s="5">
        <v>2096.0700000000002</v>
      </c>
    </row>
    <row r="74" spans="1:21">
      <c r="A74" s="83"/>
      <c r="B74" s="85"/>
      <c r="C74" s="41" t="s">
        <v>95</v>
      </c>
      <c r="D74" s="54" t="s">
        <v>141</v>
      </c>
      <c r="E74" s="51" t="s">
        <v>72</v>
      </c>
      <c r="F74" s="31">
        <v>15.82</v>
      </c>
      <c r="G74" s="63">
        <v>63.7</v>
      </c>
      <c r="H74" s="48">
        <f t="shared" si="9"/>
        <v>1259.6675</v>
      </c>
      <c r="I74" s="48">
        <f t="shared" si="0"/>
        <v>1007.734</v>
      </c>
      <c r="J74" s="48">
        <f t="shared" si="6"/>
        <v>251.93350000000001</v>
      </c>
      <c r="K74" s="48">
        <f t="shared" si="1"/>
        <v>277.12684999999999</v>
      </c>
      <c r="L74" s="48">
        <f t="shared" si="7"/>
        <v>758.62215520000007</v>
      </c>
      <c r="M74" s="48">
        <f t="shared" si="2"/>
        <v>2295.4165052000003</v>
      </c>
      <c r="N74" s="48">
        <f t="shared" si="3"/>
        <v>229.54165052000005</v>
      </c>
      <c r="O74" s="48">
        <f t="shared" si="4"/>
        <v>2524.9581557200004</v>
      </c>
      <c r="P74" s="48">
        <f t="shared" si="8"/>
        <v>504.99163114400011</v>
      </c>
      <c r="Q74" s="60">
        <f t="shared" si="5"/>
        <v>3029.9497868640005</v>
      </c>
      <c r="R74" s="5">
        <v>2864.98</v>
      </c>
    </row>
    <row r="75" spans="1:21">
      <c r="A75" s="83"/>
      <c r="B75" s="85"/>
      <c r="C75" s="41" t="s">
        <v>92</v>
      </c>
      <c r="D75" s="54" t="s">
        <v>141</v>
      </c>
      <c r="E75" s="51" t="s">
        <v>72</v>
      </c>
      <c r="F75" s="31">
        <v>19.36</v>
      </c>
      <c r="G75" s="63">
        <v>63.7</v>
      </c>
      <c r="H75" s="48">
        <f t="shared" si="9"/>
        <v>1541.54</v>
      </c>
      <c r="I75" s="48">
        <f t="shared" si="0"/>
        <v>1233.232</v>
      </c>
      <c r="J75" s="48">
        <f t="shared" si="6"/>
        <v>308.30799999999999</v>
      </c>
      <c r="K75" s="48">
        <f t="shared" si="1"/>
        <v>339.1388</v>
      </c>
      <c r="L75" s="48">
        <f t="shared" si="7"/>
        <v>928.37704959999996</v>
      </c>
      <c r="M75" s="48">
        <f t="shared" si="2"/>
        <v>2809.0558495999999</v>
      </c>
      <c r="N75" s="48">
        <f t="shared" si="3"/>
        <v>280.90558496</v>
      </c>
      <c r="O75" s="48">
        <f t="shared" si="4"/>
        <v>3089.9614345599998</v>
      </c>
      <c r="P75" s="48">
        <f t="shared" si="8"/>
        <v>617.99228691200005</v>
      </c>
      <c r="Q75" s="60">
        <f t="shared" si="5"/>
        <v>3707.9537214719999</v>
      </c>
      <c r="R75" s="5">
        <v>3481.16</v>
      </c>
      <c r="S75" s="5">
        <v>3960.41</v>
      </c>
    </row>
    <row r="76" spans="1:21">
      <c r="A76" s="83"/>
      <c r="B76" s="85"/>
      <c r="C76" s="41" t="s">
        <v>133</v>
      </c>
      <c r="D76" s="54"/>
      <c r="E76" s="51"/>
      <c r="F76" s="31"/>
      <c r="G76" s="63"/>
      <c r="H76" s="48"/>
      <c r="I76" s="48"/>
      <c r="J76" s="48">
        <f t="shared" si="6"/>
        <v>0</v>
      </c>
      <c r="K76" s="48"/>
      <c r="L76" s="48">
        <f t="shared" si="7"/>
        <v>0</v>
      </c>
      <c r="M76" s="48"/>
      <c r="N76" s="48"/>
      <c r="O76" s="48"/>
      <c r="P76" s="48">
        <f t="shared" si="8"/>
        <v>0</v>
      </c>
      <c r="Q76" s="60">
        <f t="shared" si="5"/>
        <v>0</v>
      </c>
    </row>
    <row r="77" spans="1:21">
      <c r="A77" s="83"/>
      <c r="B77" s="85"/>
      <c r="C77" s="41" t="s">
        <v>94</v>
      </c>
      <c r="D77" s="54" t="s">
        <v>118</v>
      </c>
      <c r="E77" s="51" t="s">
        <v>89</v>
      </c>
      <c r="F77" s="31">
        <v>3.38</v>
      </c>
      <c r="G77" s="63">
        <v>63.89</v>
      </c>
      <c r="H77" s="48">
        <f t="shared" si="9"/>
        <v>269.93525</v>
      </c>
      <c r="I77" s="48">
        <f t="shared" si="0"/>
        <v>215.94819999999999</v>
      </c>
      <c r="J77" s="48">
        <f t="shared" si="6"/>
        <v>53.987049999999996</v>
      </c>
      <c r="K77" s="48">
        <f t="shared" si="1"/>
        <v>59.385754999999996</v>
      </c>
      <c r="L77" s="48">
        <f t="shared" si="7"/>
        <v>162.56580496000001</v>
      </c>
      <c r="M77" s="48">
        <f t="shared" si="2"/>
        <v>491.88680996000005</v>
      </c>
      <c r="N77" s="48">
        <f t="shared" si="3"/>
        <v>49.188680996000009</v>
      </c>
      <c r="O77" s="48">
        <f t="shared" si="4"/>
        <v>541.07549095600007</v>
      </c>
      <c r="P77" s="48">
        <f t="shared" si="8"/>
        <v>108.21509819120001</v>
      </c>
      <c r="Q77" s="60">
        <f t="shared" si="5"/>
        <v>649.29058914720008</v>
      </c>
      <c r="R77" s="5">
        <v>457.12</v>
      </c>
    </row>
    <row r="78" spans="1:21">
      <c r="A78" s="83"/>
      <c r="B78" s="85"/>
      <c r="C78" s="41" t="s">
        <v>96</v>
      </c>
      <c r="D78" s="54" t="s">
        <v>117</v>
      </c>
      <c r="E78" s="51" t="s">
        <v>89</v>
      </c>
      <c r="F78" s="31">
        <v>3.75</v>
      </c>
      <c r="G78" s="63">
        <v>63.89</v>
      </c>
      <c r="H78" s="48">
        <f t="shared" si="9"/>
        <v>299.484375</v>
      </c>
      <c r="I78" s="48">
        <f t="shared" si="0"/>
        <v>239.58750000000001</v>
      </c>
      <c r="J78" s="48">
        <f t="shared" si="6"/>
        <v>59.896875000000001</v>
      </c>
      <c r="K78" s="48">
        <f t="shared" si="1"/>
        <v>65.886562499999997</v>
      </c>
      <c r="L78" s="48">
        <f t="shared" si="7"/>
        <v>180.36147</v>
      </c>
      <c r="M78" s="48">
        <f t="shared" si="2"/>
        <v>545.73240749999991</v>
      </c>
      <c r="N78" s="48">
        <f t="shared" si="3"/>
        <v>54.573240749999997</v>
      </c>
      <c r="O78" s="48">
        <f t="shared" si="4"/>
        <v>600.30564824999988</v>
      </c>
      <c r="P78" s="48">
        <f t="shared" si="8"/>
        <v>120.06112964999998</v>
      </c>
      <c r="Q78" s="60">
        <f t="shared" si="5"/>
        <v>720.36677789999987</v>
      </c>
      <c r="R78" s="5">
        <v>519.46</v>
      </c>
      <c r="S78" s="5">
        <v>754.25</v>
      </c>
      <c r="T78">
        <v>1001.52</v>
      </c>
      <c r="U78">
        <v>1088.79</v>
      </c>
    </row>
    <row r="79" spans="1:21" ht="36">
      <c r="A79" s="86">
        <v>9</v>
      </c>
      <c r="B79" s="88" t="s">
        <v>97</v>
      </c>
      <c r="C79" s="45" t="s">
        <v>134</v>
      </c>
      <c r="D79" s="54"/>
      <c r="E79" s="51"/>
      <c r="F79" s="31"/>
      <c r="G79" s="63"/>
      <c r="H79" s="48"/>
      <c r="I79" s="48"/>
      <c r="J79" s="48">
        <f t="shared" si="6"/>
        <v>0</v>
      </c>
      <c r="K79" s="48"/>
      <c r="L79" s="48">
        <f t="shared" si="7"/>
        <v>0</v>
      </c>
      <c r="M79" s="48"/>
      <c r="N79" s="48"/>
      <c r="O79" s="48"/>
      <c r="P79" s="48">
        <f t="shared" si="8"/>
        <v>0</v>
      </c>
      <c r="Q79" s="60">
        <f t="shared" si="5"/>
        <v>0</v>
      </c>
    </row>
    <row r="80" spans="1:21">
      <c r="A80" s="83"/>
      <c r="B80" s="88"/>
      <c r="C80" s="41" t="s">
        <v>94</v>
      </c>
      <c r="D80" s="54" t="s">
        <v>98</v>
      </c>
      <c r="E80" s="51" t="s">
        <v>99</v>
      </c>
      <c r="F80" s="31">
        <v>3.4</v>
      </c>
      <c r="G80" s="63">
        <v>61.92</v>
      </c>
      <c r="H80" s="48">
        <f t="shared" si="9"/>
        <v>263.15999999999997</v>
      </c>
      <c r="I80" s="48">
        <f t="shared" si="0"/>
        <v>210.52799999999999</v>
      </c>
      <c r="J80" s="48">
        <f t="shared" si="6"/>
        <v>52.631999999999998</v>
      </c>
      <c r="K80" s="48">
        <f t="shared" si="1"/>
        <v>57.895199999999996</v>
      </c>
      <c r="L80" s="48">
        <f t="shared" si="7"/>
        <v>158.48547840000001</v>
      </c>
      <c r="M80" s="48">
        <f t="shared" si="2"/>
        <v>479.54067839999993</v>
      </c>
      <c r="N80" s="48">
        <f t="shared" si="3"/>
        <v>47.954067839999993</v>
      </c>
      <c r="O80" s="48">
        <f t="shared" si="4"/>
        <v>527.49474623999993</v>
      </c>
      <c r="P80" s="48">
        <f t="shared" si="8"/>
        <v>105.49894924799999</v>
      </c>
      <c r="Q80" s="60">
        <f t="shared" si="5"/>
        <v>632.99369548799996</v>
      </c>
      <c r="R80" s="5">
        <v>899.7</v>
      </c>
    </row>
    <row r="81" spans="1:21">
      <c r="A81" s="83"/>
      <c r="B81" s="88"/>
      <c r="C81" s="41" t="s">
        <v>90</v>
      </c>
      <c r="D81" s="54" t="s">
        <v>98</v>
      </c>
      <c r="E81" s="51" t="s">
        <v>99</v>
      </c>
      <c r="F81" s="31">
        <v>4.2</v>
      </c>
      <c r="G81" s="63">
        <v>61.92</v>
      </c>
      <c r="H81" s="48">
        <f t="shared" ref="H81:H96" si="10">I81+J81</f>
        <v>325.08000000000004</v>
      </c>
      <c r="I81" s="48">
        <f t="shared" ref="I81:I96" si="11">F81*G81</f>
        <v>260.06400000000002</v>
      </c>
      <c r="J81" s="48">
        <f t="shared" si="6"/>
        <v>65.016000000000005</v>
      </c>
      <c r="K81" s="48">
        <f t="shared" ref="K81:K96" si="12">(I81+J81)*0.22</f>
        <v>71.517600000000016</v>
      </c>
      <c r="L81" s="48">
        <f t="shared" si="7"/>
        <v>195.77617920000003</v>
      </c>
      <c r="M81" s="48">
        <f t="shared" ref="M81:M96" si="13">H81+K81+L81</f>
        <v>592.37377920000006</v>
      </c>
      <c r="N81" s="48">
        <f t="shared" ref="N81:N96" si="14">M81*0.1</f>
        <v>59.237377920000007</v>
      </c>
      <c r="O81" s="48">
        <f t="shared" ref="O81:O96" si="15">M81+N81</f>
        <v>651.61115712000003</v>
      </c>
      <c r="P81" s="48">
        <f t="shared" si="8"/>
        <v>130.32223142400002</v>
      </c>
      <c r="Q81" s="60">
        <f t="shared" ref="Q81:Q96" si="16">O81+P81</f>
        <v>781.93338854400008</v>
      </c>
      <c r="R81" s="5">
        <v>1171.9000000000001</v>
      </c>
    </row>
    <row r="82" spans="1:21">
      <c r="A82" s="83"/>
      <c r="B82" s="88"/>
      <c r="C82" s="41" t="s">
        <v>95</v>
      </c>
      <c r="D82" s="54" t="s">
        <v>98</v>
      </c>
      <c r="E82" s="51" t="s">
        <v>99</v>
      </c>
      <c r="F82" s="31">
        <v>5.6</v>
      </c>
      <c r="G82" s="63">
        <v>61.92</v>
      </c>
      <c r="H82" s="48">
        <f t="shared" si="10"/>
        <v>433.44</v>
      </c>
      <c r="I82" s="48">
        <f t="shared" si="11"/>
        <v>346.75200000000001</v>
      </c>
      <c r="J82" s="48">
        <f t="shared" ref="J82:J96" si="17">I82*0.25</f>
        <v>86.688000000000002</v>
      </c>
      <c r="K82" s="48">
        <f t="shared" si="12"/>
        <v>95.356800000000007</v>
      </c>
      <c r="L82" s="48">
        <f t="shared" ref="L82:L96" si="18">I82*0.7528</f>
        <v>261.0349056</v>
      </c>
      <c r="M82" s="48">
        <f t="shared" si="13"/>
        <v>789.83170559999996</v>
      </c>
      <c r="N82" s="48">
        <f t="shared" si="14"/>
        <v>78.983170560000005</v>
      </c>
      <c r="O82" s="48">
        <f t="shared" si="15"/>
        <v>868.81487615999993</v>
      </c>
      <c r="P82" s="48">
        <f t="shared" ref="P82:P96" si="19">O82*0.2</f>
        <v>173.762975232</v>
      </c>
      <c r="Q82" s="60">
        <f t="shared" si="16"/>
        <v>1042.577851392</v>
      </c>
      <c r="R82" s="5">
        <v>1344.36</v>
      </c>
    </row>
    <row r="83" spans="1:21">
      <c r="A83" s="83"/>
      <c r="B83" s="88"/>
      <c r="C83" s="41" t="s">
        <v>92</v>
      </c>
      <c r="D83" s="54" t="s">
        <v>98</v>
      </c>
      <c r="E83" s="51" t="s">
        <v>99</v>
      </c>
      <c r="F83" s="31">
        <v>6.75</v>
      </c>
      <c r="G83" s="63">
        <v>61.92</v>
      </c>
      <c r="H83" s="48">
        <f t="shared" si="10"/>
        <v>522.45000000000005</v>
      </c>
      <c r="I83" s="48">
        <f t="shared" si="11"/>
        <v>417.96000000000004</v>
      </c>
      <c r="J83" s="48">
        <f t="shared" si="17"/>
        <v>104.49000000000001</v>
      </c>
      <c r="K83" s="48">
        <f t="shared" si="12"/>
        <v>114.93900000000001</v>
      </c>
      <c r="L83" s="48">
        <f t="shared" si="18"/>
        <v>314.64028800000006</v>
      </c>
      <c r="M83" s="48">
        <f t="shared" si="13"/>
        <v>952.02928800000007</v>
      </c>
      <c r="N83" s="48">
        <f t="shared" si="14"/>
        <v>95.202928800000009</v>
      </c>
      <c r="O83" s="48">
        <f t="shared" si="15"/>
        <v>1047.2322168000001</v>
      </c>
      <c r="P83" s="48">
        <f t="shared" si="19"/>
        <v>209.44644336000002</v>
      </c>
      <c r="Q83" s="60">
        <f t="shared" si="16"/>
        <v>1256.6786601600002</v>
      </c>
      <c r="R83" s="5">
        <v>2431.0700000000002</v>
      </c>
      <c r="S83" s="5">
        <v>2850.79</v>
      </c>
    </row>
    <row r="84" spans="1:21" ht="36">
      <c r="A84" s="83"/>
      <c r="B84" s="88"/>
      <c r="C84" s="41" t="s">
        <v>135</v>
      </c>
      <c r="D84" s="54" t="s">
        <v>98</v>
      </c>
      <c r="E84" s="51" t="s">
        <v>99</v>
      </c>
      <c r="F84" s="31">
        <v>1.6</v>
      </c>
      <c r="G84" s="63">
        <v>61.92</v>
      </c>
      <c r="H84" s="48">
        <f t="shared" si="10"/>
        <v>123.84</v>
      </c>
      <c r="I84" s="48">
        <f t="shared" si="11"/>
        <v>99.072000000000003</v>
      </c>
      <c r="J84" s="48">
        <f t="shared" si="17"/>
        <v>24.768000000000001</v>
      </c>
      <c r="K84" s="48">
        <f t="shared" si="12"/>
        <v>27.244800000000001</v>
      </c>
      <c r="L84" s="48">
        <f t="shared" si="18"/>
        <v>74.581401600000007</v>
      </c>
      <c r="M84" s="48">
        <f t="shared" si="13"/>
        <v>225.66620160000002</v>
      </c>
      <c r="N84" s="48">
        <f t="shared" si="14"/>
        <v>22.566620160000003</v>
      </c>
      <c r="O84" s="48">
        <f t="shared" si="15"/>
        <v>248.23282176000004</v>
      </c>
      <c r="P84" s="48">
        <f t="shared" si="19"/>
        <v>49.646564352000013</v>
      </c>
      <c r="Q84" s="60">
        <f t="shared" si="16"/>
        <v>297.87938611200002</v>
      </c>
      <c r="R84" s="5">
        <v>347</v>
      </c>
    </row>
    <row r="85" spans="1:21" ht="36">
      <c r="A85" s="83"/>
      <c r="B85" s="88"/>
      <c r="C85" s="41" t="s">
        <v>136</v>
      </c>
      <c r="D85" s="54" t="s">
        <v>98</v>
      </c>
      <c r="E85" s="51" t="s">
        <v>99</v>
      </c>
      <c r="F85" s="31">
        <v>1.85</v>
      </c>
      <c r="G85" s="63">
        <v>61.92</v>
      </c>
      <c r="H85" s="48">
        <f t="shared" si="10"/>
        <v>143.19</v>
      </c>
      <c r="I85" s="48">
        <f t="shared" si="11"/>
        <v>114.55200000000001</v>
      </c>
      <c r="J85" s="48">
        <f t="shared" si="17"/>
        <v>28.638000000000002</v>
      </c>
      <c r="K85" s="48">
        <f t="shared" si="12"/>
        <v>31.501799999999999</v>
      </c>
      <c r="L85" s="48">
        <f t="shared" si="18"/>
        <v>86.234745600000011</v>
      </c>
      <c r="M85" s="48">
        <f t="shared" si="13"/>
        <v>260.9265456</v>
      </c>
      <c r="N85" s="48">
        <f t="shared" si="14"/>
        <v>26.09265456</v>
      </c>
      <c r="O85" s="48">
        <f t="shared" si="15"/>
        <v>287.01920015999997</v>
      </c>
      <c r="P85" s="48">
        <f t="shared" si="19"/>
        <v>57.403840031999998</v>
      </c>
      <c r="Q85" s="60">
        <f t="shared" si="16"/>
        <v>344.42304019199997</v>
      </c>
      <c r="R85" s="5">
        <v>359.47</v>
      </c>
      <c r="S85" s="5">
        <v>407.26</v>
      </c>
    </row>
    <row r="86" spans="1:21" ht="54">
      <c r="A86" s="83"/>
      <c r="B86" s="85" t="s">
        <v>100</v>
      </c>
      <c r="C86" s="46" t="s">
        <v>137</v>
      </c>
      <c r="D86" s="54"/>
      <c r="E86" s="51"/>
      <c r="F86" s="31"/>
      <c r="G86" s="63"/>
      <c r="H86" s="48"/>
      <c r="I86" s="48"/>
      <c r="J86" s="48">
        <f t="shared" si="17"/>
        <v>0</v>
      </c>
      <c r="K86" s="48"/>
      <c r="L86" s="48">
        <f t="shared" si="18"/>
        <v>0</v>
      </c>
      <c r="M86" s="48"/>
      <c r="N86" s="48"/>
      <c r="O86" s="48"/>
      <c r="P86" s="48">
        <f t="shared" si="19"/>
        <v>0</v>
      </c>
      <c r="Q86" s="60">
        <f t="shared" si="16"/>
        <v>0</v>
      </c>
    </row>
    <row r="87" spans="1:21">
      <c r="A87" s="83"/>
      <c r="B87" s="85"/>
      <c r="C87" s="41" t="s">
        <v>94</v>
      </c>
      <c r="D87" s="54" t="s">
        <v>101</v>
      </c>
      <c r="E87" s="51" t="s">
        <v>102</v>
      </c>
      <c r="F87" s="31">
        <v>10.4</v>
      </c>
      <c r="G87" s="63">
        <v>60.75</v>
      </c>
      <c r="H87" s="48">
        <f t="shared" si="10"/>
        <v>789.75000000000011</v>
      </c>
      <c r="I87" s="48">
        <f t="shared" si="11"/>
        <v>631.80000000000007</v>
      </c>
      <c r="J87" s="48">
        <f t="shared" si="17"/>
        <v>157.95000000000002</v>
      </c>
      <c r="K87" s="48">
        <f t="shared" si="12"/>
        <v>173.74500000000003</v>
      </c>
      <c r="L87" s="48">
        <f t="shared" si="18"/>
        <v>475.61904000000004</v>
      </c>
      <c r="M87" s="48">
        <f t="shared" si="13"/>
        <v>1439.1140400000002</v>
      </c>
      <c r="N87" s="48">
        <f t="shared" si="14"/>
        <v>143.91140400000003</v>
      </c>
      <c r="O87" s="48">
        <f t="shared" si="15"/>
        <v>1583.0254440000001</v>
      </c>
      <c r="P87" s="48">
        <f t="shared" si="19"/>
        <v>316.60508880000003</v>
      </c>
      <c r="Q87" s="60">
        <f t="shared" si="16"/>
        <v>1899.6305328000001</v>
      </c>
      <c r="R87" s="5">
        <v>2333.06</v>
      </c>
    </row>
    <row r="88" spans="1:21">
      <c r="A88" s="83"/>
      <c r="B88" s="85"/>
      <c r="C88" s="41" t="s">
        <v>90</v>
      </c>
      <c r="D88" s="54" t="s">
        <v>101</v>
      </c>
      <c r="E88" s="51" t="s">
        <v>102</v>
      </c>
      <c r="F88" s="31">
        <v>12.6</v>
      </c>
      <c r="G88" s="63">
        <v>60.75</v>
      </c>
      <c r="H88" s="48">
        <f t="shared" si="10"/>
        <v>956.81249999999989</v>
      </c>
      <c r="I88" s="48">
        <f t="shared" si="11"/>
        <v>765.44999999999993</v>
      </c>
      <c r="J88" s="48">
        <f t="shared" si="17"/>
        <v>191.36249999999998</v>
      </c>
      <c r="K88" s="48">
        <f t="shared" si="12"/>
        <v>210.49874999999997</v>
      </c>
      <c r="L88" s="48">
        <f t="shared" si="18"/>
        <v>576.23075999999992</v>
      </c>
      <c r="M88" s="48">
        <f t="shared" si="13"/>
        <v>1743.5420099999997</v>
      </c>
      <c r="N88" s="48">
        <f t="shared" si="14"/>
        <v>174.35420099999999</v>
      </c>
      <c r="O88" s="48">
        <f t="shared" si="15"/>
        <v>1917.8962109999998</v>
      </c>
      <c r="P88" s="48">
        <f t="shared" si="19"/>
        <v>383.57924219999995</v>
      </c>
      <c r="Q88" s="60">
        <f t="shared" si="16"/>
        <v>2301.4754531999997</v>
      </c>
      <c r="R88" s="5">
        <v>2570.0500000000002</v>
      </c>
    </row>
    <row r="89" spans="1:21">
      <c r="A89" s="83"/>
      <c r="B89" s="85"/>
      <c r="C89" s="41" t="s">
        <v>95</v>
      </c>
      <c r="D89" s="54" t="s">
        <v>101</v>
      </c>
      <c r="E89" s="51" t="s">
        <v>102</v>
      </c>
      <c r="F89" s="31">
        <v>17.36</v>
      </c>
      <c r="G89" s="63">
        <v>60.75</v>
      </c>
      <c r="H89" s="48">
        <f t="shared" si="10"/>
        <v>1318.2749999999999</v>
      </c>
      <c r="I89" s="48">
        <f t="shared" si="11"/>
        <v>1054.6199999999999</v>
      </c>
      <c r="J89" s="48">
        <f t="shared" si="17"/>
        <v>263.65499999999997</v>
      </c>
      <c r="K89" s="48">
        <f t="shared" si="12"/>
        <v>290.02049999999997</v>
      </c>
      <c r="L89" s="48">
        <f t="shared" si="18"/>
        <v>793.91793599999994</v>
      </c>
      <c r="M89" s="48">
        <f t="shared" si="13"/>
        <v>2402.2134359999995</v>
      </c>
      <c r="N89" s="48">
        <f t="shared" si="14"/>
        <v>240.22134359999995</v>
      </c>
      <c r="O89" s="48">
        <f t="shared" si="15"/>
        <v>2642.4347795999993</v>
      </c>
      <c r="P89" s="48">
        <f t="shared" si="19"/>
        <v>528.4869559199999</v>
      </c>
      <c r="Q89" s="60">
        <f t="shared" si="16"/>
        <v>3170.9217355199989</v>
      </c>
      <c r="R89" s="5">
        <v>2959.77</v>
      </c>
    </row>
    <row r="90" spans="1:21">
      <c r="A90" s="83"/>
      <c r="B90" s="85"/>
      <c r="C90" s="41" t="s">
        <v>92</v>
      </c>
      <c r="D90" s="54" t="s">
        <v>101</v>
      </c>
      <c r="E90" s="51" t="s">
        <v>102</v>
      </c>
      <c r="F90" s="31">
        <v>21.52</v>
      </c>
      <c r="G90" s="63">
        <v>60.75</v>
      </c>
      <c r="H90" s="48">
        <f t="shared" si="10"/>
        <v>1634.175</v>
      </c>
      <c r="I90" s="48">
        <f t="shared" si="11"/>
        <v>1307.3399999999999</v>
      </c>
      <c r="J90" s="48">
        <f t="shared" si="17"/>
        <v>326.83499999999998</v>
      </c>
      <c r="K90" s="48">
        <f t="shared" si="12"/>
        <v>359.51850000000002</v>
      </c>
      <c r="L90" s="48">
        <f t="shared" si="18"/>
        <v>984.16555199999993</v>
      </c>
      <c r="M90" s="48">
        <f t="shared" si="13"/>
        <v>2977.8590519999998</v>
      </c>
      <c r="N90" s="48">
        <f t="shared" si="14"/>
        <v>297.7859052</v>
      </c>
      <c r="O90" s="48">
        <f t="shared" si="15"/>
        <v>3275.6449571999997</v>
      </c>
      <c r="P90" s="48">
        <f t="shared" si="19"/>
        <v>655.12899143999994</v>
      </c>
      <c r="Q90" s="60">
        <f t="shared" si="16"/>
        <v>3930.7739486399996</v>
      </c>
      <c r="R90" s="5">
        <v>4803.05</v>
      </c>
      <c r="S90" s="5">
        <v>5345.5</v>
      </c>
    </row>
    <row r="91" spans="1:21" ht="54">
      <c r="A91" s="83"/>
      <c r="B91" s="85"/>
      <c r="C91" s="41" t="s">
        <v>138</v>
      </c>
      <c r="D91" s="54"/>
      <c r="E91" s="51"/>
      <c r="F91" s="31"/>
      <c r="G91" s="63"/>
      <c r="H91" s="48"/>
      <c r="I91" s="48"/>
      <c r="J91" s="48">
        <f t="shared" si="17"/>
        <v>0</v>
      </c>
      <c r="K91" s="48"/>
      <c r="L91" s="48">
        <f t="shared" si="18"/>
        <v>0</v>
      </c>
      <c r="M91" s="48"/>
      <c r="N91" s="48"/>
      <c r="O91" s="48"/>
      <c r="P91" s="48">
        <f t="shared" si="19"/>
        <v>0</v>
      </c>
      <c r="Q91" s="60">
        <f t="shared" si="16"/>
        <v>0</v>
      </c>
    </row>
    <row r="92" spans="1:21">
      <c r="A92" s="83"/>
      <c r="B92" s="85"/>
      <c r="C92" s="41" t="s">
        <v>94</v>
      </c>
      <c r="D92" s="54" t="s">
        <v>103</v>
      </c>
      <c r="E92" s="51" t="s">
        <v>99</v>
      </c>
      <c r="F92" s="31">
        <v>3.42</v>
      </c>
      <c r="G92" s="63">
        <v>61.92</v>
      </c>
      <c r="H92" s="48">
        <f t="shared" si="10"/>
        <v>264.70800000000003</v>
      </c>
      <c r="I92" s="48">
        <f t="shared" si="11"/>
        <v>211.7664</v>
      </c>
      <c r="J92" s="48">
        <f t="shared" si="17"/>
        <v>52.941600000000001</v>
      </c>
      <c r="K92" s="48">
        <f t="shared" si="12"/>
        <v>58.235760000000006</v>
      </c>
      <c r="L92" s="48">
        <f t="shared" si="18"/>
        <v>159.41774592000002</v>
      </c>
      <c r="M92" s="48">
        <f t="shared" si="13"/>
        <v>482.36150592000007</v>
      </c>
      <c r="N92" s="48">
        <f t="shared" si="14"/>
        <v>48.236150592000008</v>
      </c>
      <c r="O92" s="48">
        <f t="shared" si="15"/>
        <v>530.59765651200007</v>
      </c>
      <c r="P92" s="48">
        <f t="shared" si="19"/>
        <v>106.11953130240002</v>
      </c>
      <c r="Q92" s="60">
        <f t="shared" si="16"/>
        <v>636.71718781440006</v>
      </c>
      <c r="R92" s="81"/>
      <c r="S92" s="81"/>
      <c r="T92" s="81"/>
      <c r="U92" s="81"/>
    </row>
    <row r="93" spans="1:21">
      <c r="A93" s="87"/>
      <c r="B93" s="85"/>
      <c r="C93" s="41" t="s">
        <v>96</v>
      </c>
      <c r="D93" s="54" t="s">
        <v>103</v>
      </c>
      <c r="E93" s="51" t="s">
        <v>99</v>
      </c>
      <c r="F93" s="31">
        <v>3.51</v>
      </c>
      <c r="G93" s="63">
        <v>61.92</v>
      </c>
      <c r="H93" s="48">
        <f t="shared" si="10"/>
        <v>271.67399999999998</v>
      </c>
      <c r="I93" s="48">
        <f t="shared" si="11"/>
        <v>217.33920000000001</v>
      </c>
      <c r="J93" s="48">
        <f t="shared" si="17"/>
        <v>54.334800000000001</v>
      </c>
      <c r="K93" s="48">
        <f t="shared" si="12"/>
        <v>59.768279999999997</v>
      </c>
      <c r="L93" s="48">
        <f t="shared" si="18"/>
        <v>163.61294976000002</v>
      </c>
      <c r="M93" s="48">
        <f t="shared" si="13"/>
        <v>495.05522975999997</v>
      </c>
      <c r="N93" s="48">
        <f t="shared" si="14"/>
        <v>49.505522976000002</v>
      </c>
      <c r="O93" s="48">
        <f t="shared" si="15"/>
        <v>544.56075273599993</v>
      </c>
      <c r="P93" s="48">
        <f t="shared" si="19"/>
        <v>108.91215054719999</v>
      </c>
      <c r="Q93" s="60">
        <f t="shared" si="16"/>
        <v>653.47290328319991</v>
      </c>
      <c r="R93" s="81"/>
      <c r="S93" s="81"/>
      <c r="T93" s="81"/>
      <c r="U93" s="81"/>
    </row>
    <row r="94" spans="1:21" ht="54.75" customHeight="1">
      <c r="A94" s="89">
        <v>10</v>
      </c>
      <c r="B94" s="88" t="s">
        <v>51</v>
      </c>
      <c r="C94" s="46" t="s">
        <v>104</v>
      </c>
      <c r="D94" s="58" t="s">
        <v>105</v>
      </c>
      <c r="E94" s="51" t="s">
        <v>86</v>
      </c>
      <c r="F94" s="31">
        <v>1.57</v>
      </c>
      <c r="G94" s="63">
        <v>51.3</v>
      </c>
      <c r="H94" s="48">
        <f t="shared" si="10"/>
        <v>100.67625</v>
      </c>
      <c r="I94" s="48">
        <f t="shared" si="11"/>
        <v>80.540999999999997</v>
      </c>
      <c r="J94" s="48">
        <f t="shared" si="17"/>
        <v>20.135249999999999</v>
      </c>
      <c r="K94" s="48">
        <f t="shared" si="12"/>
        <v>22.148775000000001</v>
      </c>
      <c r="L94" s="48">
        <f t="shared" si="18"/>
        <v>60.631264799999997</v>
      </c>
      <c r="M94" s="48">
        <f t="shared" si="13"/>
        <v>183.45628979999998</v>
      </c>
      <c r="N94" s="48">
        <f t="shared" si="14"/>
        <v>18.345628979999997</v>
      </c>
      <c r="O94" s="48">
        <f t="shared" si="15"/>
        <v>201.80191877999997</v>
      </c>
      <c r="P94" s="48">
        <f t="shared" si="19"/>
        <v>40.360383755999997</v>
      </c>
      <c r="Q94" s="60">
        <f t="shared" si="16"/>
        <v>242.16230253599997</v>
      </c>
      <c r="R94" s="5">
        <v>209.33</v>
      </c>
    </row>
    <row r="95" spans="1:21" ht="1.5" customHeight="1">
      <c r="A95" s="86"/>
      <c r="B95" s="88"/>
      <c r="C95" s="46"/>
      <c r="D95" s="59"/>
      <c r="E95" s="51"/>
      <c r="F95" s="31"/>
      <c r="G95" s="63">
        <v>42.75</v>
      </c>
      <c r="H95" s="48">
        <f t="shared" si="10"/>
        <v>0</v>
      </c>
      <c r="I95" s="48">
        <f t="shared" si="11"/>
        <v>0</v>
      </c>
      <c r="J95" s="48">
        <f t="shared" si="17"/>
        <v>0</v>
      </c>
      <c r="K95" s="48">
        <f t="shared" si="12"/>
        <v>0</v>
      </c>
      <c r="L95" s="48">
        <f t="shared" si="18"/>
        <v>0</v>
      </c>
      <c r="M95" s="48">
        <f t="shared" si="13"/>
        <v>0</v>
      </c>
      <c r="N95" s="48">
        <f t="shared" si="14"/>
        <v>0</v>
      </c>
      <c r="O95" s="48">
        <f t="shared" si="15"/>
        <v>0</v>
      </c>
      <c r="P95" s="48">
        <f t="shared" si="19"/>
        <v>0</v>
      </c>
      <c r="Q95" s="60">
        <f t="shared" si="16"/>
        <v>0</v>
      </c>
    </row>
    <row r="96" spans="1:21" ht="63" customHeight="1" thickBot="1">
      <c r="A96" s="90"/>
      <c r="B96" s="88"/>
      <c r="C96" s="46" t="s">
        <v>106</v>
      </c>
      <c r="D96" s="58" t="s">
        <v>105</v>
      </c>
      <c r="E96" s="51" t="s">
        <v>86</v>
      </c>
      <c r="F96" s="31">
        <v>1.1499999999999999</v>
      </c>
      <c r="G96" s="63">
        <v>51.3</v>
      </c>
      <c r="H96" s="48">
        <f t="shared" si="10"/>
        <v>73.743749999999991</v>
      </c>
      <c r="I96" s="48">
        <f t="shared" si="11"/>
        <v>58.99499999999999</v>
      </c>
      <c r="J96" s="48">
        <f t="shared" si="17"/>
        <v>14.748749999999998</v>
      </c>
      <c r="K96" s="48">
        <f t="shared" si="12"/>
        <v>16.223624999999998</v>
      </c>
      <c r="L96" s="48">
        <f t="shared" si="18"/>
        <v>44.411435999999995</v>
      </c>
      <c r="M96" s="48">
        <f t="shared" si="13"/>
        <v>134.37881099999998</v>
      </c>
      <c r="N96" s="48">
        <f t="shared" si="14"/>
        <v>13.437881099999998</v>
      </c>
      <c r="O96" s="48">
        <f t="shared" si="15"/>
        <v>147.81669209999998</v>
      </c>
      <c r="P96" s="48">
        <f t="shared" si="19"/>
        <v>29.563338419999997</v>
      </c>
      <c r="Q96" s="60">
        <f t="shared" si="16"/>
        <v>177.38003051999999</v>
      </c>
      <c r="R96" s="5">
        <v>209.33</v>
      </c>
    </row>
    <row r="99" spans="2:2">
      <c r="B99" s="61" t="s">
        <v>176</v>
      </c>
    </row>
    <row r="100" spans="2:2">
      <c r="B100" s="61"/>
    </row>
    <row r="101" spans="2:2">
      <c r="B101" s="61" t="s">
        <v>177</v>
      </c>
    </row>
    <row r="102" spans="2:2">
      <c r="B102" s="61"/>
    </row>
    <row r="103" spans="2:2">
      <c r="B103" s="61"/>
    </row>
  </sheetData>
  <mergeCells count="35">
    <mergeCell ref="A14:A15"/>
    <mergeCell ref="B14:B15"/>
    <mergeCell ref="C14:C15"/>
    <mergeCell ref="B16:B20"/>
    <mergeCell ref="A25:A27"/>
    <mergeCell ref="B25:B27"/>
    <mergeCell ref="A28:A31"/>
    <mergeCell ref="B28:B31"/>
    <mergeCell ref="A21:A24"/>
    <mergeCell ref="B21:B24"/>
    <mergeCell ref="A94:A96"/>
    <mergeCell ref="B94:B96"/>
    <mergeCell ref="A32:A35"/>
    <mergeCell ref="B32:B35"/>
    <mergeCell ref="A36:A51"/>
    <mergeCell ref="B36:B51"/>
    <mergeCell ref="A52:A54"/>
    <mergeCell ref="B52:B54"/>
    <mergeCell ref="R61:R62"/>
    <mergeCell ref="S61:S62"/>
    <mergeCell ref="R92:U93"/>
    <mergeCell ref="A55:A63"/>
    <mergeCell ref="B55:B63"/>
    <mergeCell ref="A64:A78"/>
    <mergeCell ref="B64:B70"/>
    <mergeCell ref="B71:B78"/>
    <mergeCell ref="A79:A93"/>
    <mergeCell ref="B79:B85"/>
    <mergeCell ref="B86:B93"/>
    <mergeCell ref="B12:F12"/>
    <mergeCell ref="C2:D2"/>
    <mergeCell ref="C3:D3"/>
    <mergeCell ref="Q14:Q15"/>
    <mergeCell ref="R15:S15"/>
    <mergeCell ref="D14:E14"/>
  </mergeCells>
  <pageMargins left="0.11811023622047245" right="0.11811023622047245" top="0.15748031496062992" bottom="0.15748031496062992" header="0.11811023622047245" footer="0.11811023622047245"/>
  <pageSetup paperSize="9" scale="5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ЗП</vt:lpstr>
      <vt:lpstr>Перелік робіт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Ірина Качуріна</dc:creator>
  <cp:lastModifiedBy>Логінова Лариса Григорівна</cp:lastModifiedBy>
  <cp:lastPrinted>2024-12-17T12:36:34Z</cp:lastPrinted>
  <dcterms:created xsi:type="dcterms:W3CDTF">2024-11-21T09:59:29Z</dcterms:created>
  <dcterms:modified xsi:type="dcterms:W3CDTF">2024-12-20T07:59:40Z</dcterms:modified>
</cp:coreProperties>
</file>